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1595" activeTab="0"/>
  </bookViews>
  <sheets>
    <sheet name="FY13 Consolidated" sheetId="1" r:id="rId1"/>
    <sheet name="FY13 Boulder" sheetId="2" r:id="rId2"/>
    <sheet name="FY13 Colorado Springs" sheetId="3" r:id="rId3"/>
    <sheet name="FY13 Denver" sheetId="4" r:id="rId4"/>
    <sheet name="FY13 Anschutz Medical Campus" sheetId="5" r:id="rId5"/>
  </sheets>
  <definedNames>
    <definedName name="_xlnm.Print_Area" localSheetId="4">'FY13 Anschutz Medical Campus'!$A$1:$F$59</definedName>
    <definedName name="_xlnm.Print_Area" localSheetId="1">'FY13 Boulder'!$A$1:$F$69</definedName>
    <definedName name="_xlnm.Print_Area" localSheetId="2">'FY13 Colorado Springs'!$A$1:$F$59</definedName>
    <definedName name="_xlnm.Print_Area" localSheetId="0">'FY13 Consolidated'!$A$1:$F$62</definedName>
    <definedName name="_xlnm.Print_Area" localSheetId="3">'FY13 Denver'!$A$1:$F$59</definedName>
  </definedNames>
  <calcPr fullCalcOnLoad="1"/>
</workbook>
</file>

<file path=xl/sharedStrings.xml><?xml version="1.0" encoding="utf-8"?>
<sst xmlns="http://schemas.openxmlformats.org/spreadsheetml/2006/main" count="306" uniqueCount="74">
  <si>
    <t>University of Colorado</t>
  </si>
  <si>
    <t>Boulder Campus</t>
  </si>
  <si>
    <t>Description</t>
  </si>
  <si>
    <t>State Appropriated Funding</t>
  </si>
  <si>
    <t>Auxiliary &amp; 
Self-Funded Activities</t>
  </si>
  <si>
    <t>Total Current Funds</t>
  </si>
  <si>
    <t>FY 2012 Est. Actuals Total Current Funds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</si>
  <si>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</si>
  <si>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</si>
  <si>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</si>
  <si>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</si>
  <si>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</si>
  <si>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</si>
  <si>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</si>
  <si>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</si>
  <si>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</si>
  <si>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</si>
  <si>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</si>
  <si>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</si>
  <si>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t>Tobacco Funding</t>
  </si>
  <si>
    <t>Fee for Service Contract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</si>
  <si>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</si>
  <si>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</si>
  <si>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</si>
  <si>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</si>
  <si>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</si>
  <si>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</si>
  <si>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</si>
  <si>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</si>
  <si>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</si>
  <si>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</si>
  <si>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</si>
  <si>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</si>
  <si>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</si>
  <si>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</si>
  <si>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</si>
  <si>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</si>
  <si>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</si>
  <si>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</si>
  <si>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</si>
  <si>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</si>
  <si>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</si>
  <si>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</si>
  <si>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</si>
  <si>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</si>
  <si>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</si>
  <si>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</si>
  <si>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</si>
  <si>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</si>
  <si>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</si>
  <si>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</si>
  <si>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</si>
  <si>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</si>
  <si>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</si>
  <si>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</si>
  <si>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>2) Restricted fund revenues exclude funding for research capital projects and indirect cost recoveries, the latter estimated to be $79M in FY2012 and $78M in FY2013.</t>
  </si>
  <si>
    <t>3) Internal service revenue/expense activity is excluded from this schedule.</t>
  </si>
  <si>
    <t xml:space="preserve">4) All Auxiliary tuition for Continuing Education is classified as "Other Tuition" on this schedule. </t>
  </si>
  <si>
    <t>5) Scholarship allowance, fixed assets and other GASB-related adjustments are not included in the above figures.</t>
  </si>
  <si>
    <t>6) The scholarship continuing budget in the General Fund is estimated to be $49M in FY2012 and $51M in FY2013. Actual scholarship activity occurs in multiple expenditure categories.</t>
  </si>
  <si>
    <t>Colorado Springs Campus</t>
  </si>
  <si>
    <t>Other Sources (includes transfers-in)</t>
  </si>
  <si>
    <t>Other/Renewals &amp; replacements</t>
  </si>
  <si>
    <t>Denver Campus</t>
  </si>
  <si>
    <t>Anschutz Medical Campus</t>
  </si>
  <si>
    <t>FY 2012-13 Current Funds Budget</t>
  </si>
  <si>
    <t>1) This schedule does not include revenue or expenses associated with the Direct Lending Program.   Direct Lending is reported outside of the current funds.</t>
  </si>
  <si>
    <t>7) Activity budgeted in certain EPCs may be expensed in other EPCs.</t>
  </si>
  <si>
    <t xml:space="preserve">    For FY2012, the Direct Lending amount is estimated to be $164M and $172M in FY2013.  Pell and Work Study financial aid are in the Restricted Fund.</t>
  </si>
  <si>
    <t>CU Consolidated</t>
  </si>
  <si>
    <t>Does not Include System Administration to avoid double counting for ICCA</t>
  </si>
  <si>
    <r>
      <t>Notes</t>
    </r>
    <r>
      <rPr>
        <sz val="8"/>
        <rFont val="Arial"/>
        <family val="2"/>
      </rPr>
      <t>:</t>
    </r>
  </si>
  <si>
    <r>
      <t>Note</t>
    </r>
    <r>
      <rPr>
        <sz val="8"/>
        <rFont val="Arial"/>
        <family val="2"/>
      </rPr>
      <t>:</t>
    </r>
  </si>
  <si>
    <t>Restricted
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</si>
</sst>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0.0%"/>
    <numFmt numFmtId="166" formatCode="&quot;$&quot;#,##0"/>
    <numFmt numFmtId="167" formatCode="[$$-409]#,##0"/>
    <numFmt numFmtId="168" formatCode="_(* #,##0_);_(* \(#,##0\);_(* &quot;-&quot;??_);_(@_)"/>
    <numFmt numFmtId="169" formatCode="_(* #,##0.0000_);_(* \(#,##0.00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66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/>
    </xf>
    <xf numFmtId="165" fontId="0" fillId="0" borderId="0" xfId="66" applyNumberFormat="1" applyFont="1" applyAlignment="1">
      <alignment/>
    </xf>
    <xf numFmtId="166" fontId="0" fillId="0" borderId="0" xfId="0" applyNumberFormat="1" applyFont="1" applyAlignment="1">
      <alignment/>
    </xf>
    <xf numFmtId="165" fontId="4" fillId="0" borderId="0" xfId="66" applyNumberFormat="1" applyFont="1" applyAlignment="1">
      <alignment horizontal="center" wrapText="1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0" fillId="0" borderId="12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left" indent="1"/>
    </xf>
    <xf numFmtId="164" fontId="0" fillId="0" borderId="11" xfId="0" applyNumberFormat="1" applyFont="1" applyFill="1" applyBorder="1" applyAlignment="1">
      <alignment wrapText="1"/>
    </xf>
    <xf numFmtId="166" fontId="0" fillId="0" borderId="0" xfId="66" applyNumberFormat="1" applyFont="1" applyAlignment="1">
      <alignment/>
    </xf>
    <xf numFmtId="166" fontId="0" fillId="0" borderId="0" xfId="49" applyNumberFormat="1" applyFont="1" applyAlignment="1">
      <alignment/>
    </xf>
    <xf numFmtId="164" fontId="0" fillId="0" borderId="13" xfId="0" applyNumberFormat="1" applyFont="1" applyBorder="1" applyAlignment="1">
      <alignment horizontal="left" indent="1"/>
    </xf>
    <xf numFmtId="164" fontId="0" fillId="0" borderId="14" xfId="0" applyNumberFormat="1" applyFont="1" applyFill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horizontal="right"/>
    </xf>
    <xf numFmtId="164" fontId="4" fillId="0" borderId="18" xfId="0" applyNumberFormat="1" applyFont="1" applyFill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5" fontId="4" fillId="0" borderId="0" xfId="66" applyNumberFormat="1" applyFont="1" applyAlignment="1">
      <alignment/>
    </xf>
    <xf numFmtId="164" fontId="4" fillId="0" borderId="0" xfId="0" applyNumberFormat="1" applyFont="1" applyAlignment="1">
      <alignment/>
    </xf>
    <xf numFmtId="6" fontId="43" fillId="0" borderId="16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12" xfId="0" applyNumberFormat="1" applyFont="1" applyFill="1" applyBorder="1" applyAlignment="1">
      <alignment wrapText="1"/>
    </xf>
    <xf numFmtId="164" fontId="0" fillId="0" borderId="21" xfId="0" applyNumberFormat="1" applyFont="1" applyBorder="1" applyAlignment="1">
      <alignment horizontal="left" indent="1"/>
    </xf>
    <xf numFmtId="164" fontId="0" fillId="0" borderId="22" xfId="0" applyNumberFormat="1" applyFont="1" applyBorder="1" applyAlignment="1">
      <alignment wrapText="1"/>
    </xf>
    <xf numFmtId="164" fontId="0" fillId="0" borderId="23" xfId="0" applyNumberFormat="1" applyFont="1" applyBorder="1" applyAlignment="1">
      <alignment wrapText="1"/>
    </xf>
    <xf numFmtId="164" fontId="0" fillId="0" borderId="23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>
      <alignment wrapText="1"/>
    </xf>
    <xf numFmtId="164" fontId="0" fillId="0" borderId="21" xfId="0" applyNumberFormat="1" applyFont="1" applyBorder="1" applyAlignment="1">
      <alignment/>
    </xf>
    <xf numFmtId="164" fontId="0" fillId="0" borderId="24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0" borderId="20" xfId="0" applyNumberFormat="1" applyFont="1" applyBorder="1" applyAlignment="1">
      <alignment wrapText="1"/>
    </xf>
    <xf numFmtId="164" fontId="0" fillId="0" borderId="25" xfId="0" applyNumberFormat="1" applyFont="1" applyBorder="1" applyAlignment="1">
      <alignment horizontal="right"/>
    </xf>
    <xf numFmtId="164" fontId="0" fillId="0" borderId="26" xfId="0" applyNumberFormat="1" applyFont="1" applyBorder="1" applyAlignment="1">
      <alignment wrapText="1"/>
    </xf>
    <xf numFmtId="164" fontId="0" fillId="0" borderId="27" xfId="0" applyNumberFormat="1" applyFont="1" applyBorder="1" applyAlignment="1">
      <alignment wrapText="1"/>
    </xf>
    <xf numFmtId="164" fontId="0" fillId="0" borderId="28" xfId="0" applyNumberFormat="1" applyFont="1" applyBorder="1" applyAlignment="1">
      <alignment wrapText="1"/>
    </xf>
    <xf numFmtId="164" fontId="0" fillId="0" borderId="29" xfId="0" applyNumberFormat="1" applyFont="1" applyBorder="1" applyAlignment="1">
      <alignment/>
    </xf>
    <xf numFmtId="167" fontId="0" fillId="0" borderId="30" xfId="0" applyNumberFormat="1" applyFont="1" applyBorder="1" applyAlignment="1">
      <alignment wrapText="1"/>
    </xf>
    <xf numFmtId="167" fontId="0" fillId="0" borderId="31" xfId="0" applyNumberFormat="1" applyFont="1" applyBorder="1" applyAlignment="1">
      <alignment wrapText="1"/>
    </xf>
    <xf numFmtId="167" fontId="0" fillId="0" borderId="32" xfId="0" applyNumberFormat="1" applyFont="1" applyBorder="1" applyAlignment="1">
      <alignment wrapText="1"/>
    </xf>
    <xf numFmtId="167" fontId="0" fillId="0" borderId="33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Fill="1" applyAlignment="1">
      <alignment horizontal="left" inden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65" fontId="0" fillId="0" borderId="0" xfId="66" applyNumberFormat="1" applyFont="1" applyAlignment="1">
      <alignment wrapText="1"/>
    </xf>
    <xf numFmtId="164" fontId="4" fillId="33" borderId="34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 wrapText="1"/>
    </xf>
    <xf numFmtId="164" fontId="4" fillId="33" borderId="36" xfId="0" applyNumberFormat="1" applyFont="1" applyFill="1" applyBorder="1" applyAlignment="1">
      <alignment wrapText="1"/>
    </xf>
    <xf numFmtId="164" fontId="4" fillId="33" borderId="37" xfId="0" applyNumberFormat="1" applyFont="1" applyFill="1" applyBorder="1" applyAlignment="1">
      <alignment wrapText="1"/>
    </xf>
    <xf numFmtId="164" fontId="6" fillId="0" borderId="0" xfId="0" applyNumberFormat="1" applyFont="1" applyAlignment="1">
      <alignment/>
    </xf>
    <xf numFmtId="0" fontId="7" fillId="0" borderId="0" xfId="0" applyFont="1" applyFill="1" applyAlignment="1">
      <alignment horizontal="left" indent="1"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wrapText="1"/>
    </xf>
    <xf numFmtId="164" fontId="4" fillId="33" borderId="16" xfId="0" applyNumberFormat="1" applyFont="1" applyFill="1" applyBorder="1" applyAlignment="1">
      <alignment wrapText="1"/>
    </xf>
    <xf numFmtId="164" fontId="0" fillId="0" borderId="0" xfId="63" applyNumberFormat="1" applyFont="1">
      <alignment/>
      <protection/>
    </xf>
    <xf numFmtId="164" fontId="4" fillId="0" borderId="0" xfId="63" applyNumberFormat="1" applyFont="1" applyAlignment="1">
      <alignment horizontal="center" wrapText="1"/>
      <protection/>
    </xf>
    <xf numFmtId="164" fontId="4" fillId="0" borderId="0" xfId="63" applyNumberFormat="1" applyFont="1" applyAlignment="1">
      <alignment horizontal="center"/>
      <protection/>
    </xf>
    <xf numFmtId="164" fontId="4" fillId="0" borderId="10" xfId="63" applyNumberFormat="1" applyFont="1" applyBorder="1">
      <alignment/>
      <protection/>
    </xf>
    <xf numFmtId="164" fontId="0" fillId="0" borderId="11" xfId="63" applyNumberFormat="1" applyFont="1" applyBorder="1" applyAlignment="1">
      <alignment wrapText="1"/>
      <protection/>
    </xf>
    <xf numFmtId="164" fontId="0" fillId="0" borderId="0" xfId="63" applyNumberFormat="1" applyFont="1" applyBorder="1" applyAlignment="1">
      <alignment wrapText="1"/>
      <protection/>
    </xf>
    <xf numFmtId="164" fontId="0" fillId="0" borderId="12" xfId="63" applyNumberFormat="1" applyFont="1" applyBorder="1" applyAlignment="1">
      <alignment wrapText="1"/>
      <protection/>
    </xf>
    <xf numFmtId="164" fontId="0" fillId="0" borderId="10" xfId="63" applyNumberFormat="1" applyFont="1" applyBorder="1">
      <alignment/>
      <protection/>
    </xf>
    <xf numFmtId="164" fontId="0" fillId="0" borderId="10" xfId="63" applyNumberFormat="1" applyFont="1" applyBorder="1" applyAlignment="1">
      <alignment horizontal="left" indent="1"/>
      <protection/>
    </xf>
    <xf numFmtId="164" fontId="0" fillId="0" borderId="11" xfId="63" applyNumberFormat="1" applyFont="1" applyFill="1" applyBorder="1" applyAlignment="1">
      <alignment wrapText="1"/>
      <protection/>
    </xf>
    <xf numFmtId="165" fontId="0" fillId="0" borderId="0" xfId="66" applyNumberFormat="1" applyFont="1" applyAlignment="1">
      <alignment/>
    </xf>
    <xf numFmtId="164" fontId="0" fillId="0" borderId="13" xfId="63" applyNumberFormat="1" applyFont="1" applyBorder="1" applyAlignment="1">
      <alignment horizontal="left" indent="1"/>
      <protection/>
    </xf>
    <xf numFmtId="164" fontId="0" fillId="0" borderId="14" xfId="63" applyNumberFormat="1" applyFont="1" applyFill="1" applyBorder="1" applyAlignment="1">
      <alignment wrapText="1"/>
      <protection/>
    </xf>
    <xf numFmtId="164" fontId="0" fillId="0" borderId="15" xfId="63" applyNumberFormat="1" applyFont="1" applyBorder="1" applyAlignment="1">
      <alignment wrapText="1"/>
      <protection/>
    </xf>
    <xf numFmtId="164" fontId="0" fillId="0" borderId="16" xfId="63" applyNumberFormat="1" applyFont="1" applyBorder="1" applyAlignment="1">
      <alignment wrapText="1"/>
      <protection/>
    </xf>
    <xf numFmtId="164" fontId="4" fillId="0" borderId="17" xfId="63" applyNumberFormat="1" applyFont="1" applyBorder="1" applyAlignment="1">
      <alignment horizontal="right"/>
      <protection/>
    </xf>
    <xf numFmtId="164" fontId="4" fillId="0" borderId="18" xfId="63" applyNumberFormat="1" applyFont="1" applyFill="1" applyBorder="1" applyAlignment="1">
      <alignment wrapText="1"/>
      <protection/>
    </xf>
    <xf numFmtId="164" fontId="4" fillId="0" borderId="15" xfId="63" applyNumberFormat="1" applyFont="1" applyBorder="1" applyAlignment="1">
      <alignment wrapText="1"/>
      <protection/>
    </xf>
    <xf numFmtId="164" fontId="4" fillId="0" borderId="19" xfId="63" applyNumberFormat="1" applyFont="1" applyBorder="1" applyAlignment="1">
      <alignment wrapText="1"/>
      <protection/>
    </xf>
    <xf numFmtId="164" fontId="4" fillId="0" borderId="20" xfId="63" applyNumberFormat="1" applyFont="1" applyBorder="1" applyAlignment="1">
      <alignment wrapText="1"/>
      <protection/>
    </xf>
    <xf numFmtId="164" fontId="4" fillId="0" borderId="0" xfId="63" applyNumberFormat="1" applyFont="1">
      <alignment/>
      <protection/>
    </xf>
    <xf numFmtId="164" fontId="4" fillId="0" borderId="18" xfId="63" applyNumberFormat="1" applyFont="1" applyBorder="1" applyAlignment="1">
      <alignment wrapText="1"/>
      <protection/>
    </xf>
    <xf numFmtId="164" fontId="0" fillId="0" borderId="0" xfId="63" applyNumberFormat="1" applyFont="1" applyFill="1" applyBorder="1" applyAlignment="1">
      <alignment wrapText="1"/>
      <protection/>
    </xf>
    <xf numFmtId="164" fontId="0" fillId="0" borderId="12" xfId="63" applyNumberFormat="1" applyFont="1" applyFill="1" applyBorder="1" applyAlignment="1">
      <alignment wrapText="1"/>
      <protection/>
    </xf>
    <xf numFmtId="164" fontId="0" fillId="0" borderId="21" xfId="63" applyNumberFormat="1" applyFont="1" applyBorder="1" applyAlignment="1">
      <alignment horizontal="left" indent="1"/>
      <protection/>
    </xf>
    <xf numFmtId="164" fontId="0" fillId="0" borderId="22" xfId="63" applyNumberFormat="1" applyFont="1" applyBorder="1" applyAlignment="1">
      <alignment wrapText="1"/>
      <protection/>
    </xf>
    <xf numFmtId="164" fontId="0" fillId="0" borderId="23" xfId="63" applyNumberFormat="1" applyFont="1" applyBorder="1" applyAlignment="1">
      <alignment wrapText="1"/>
      <protection/>
    </xf>
    <xf numFmtId="164" fontId="0" fillId="0" borderId="23" xfId="63" applyNumberFormat="1" applyFont="1" applyFill="1" applyBorder="1" applyAlignment="1">
      <alignment wrapText="1"/>
      <protection/>
    </xf>
    <xf numFmtId="164" fontId="0" fillId="0" borderId="24" xfId="63" applyNumberFormat="1" applyFont="1" applyFill="1" applyBorder="1" applyAlignment="1">
      <alignment wrapText="1"/>
      <protection/>
    </xf>
    <xf numFmtId="164" fontId="0" fillId="0" borderId="21" xfId="63" applyNumberFormat="1" applyFont="1" applyBorder="1">
      <alignment/>
      <protection/>
    </xf>
    <xf numFmtId="164" fontId="0" fillId="0" borderId="22" xfId="63" applyNumberFormat="1" applyFont="1" applyFill="1" applyBorder="1" applyAlignment="1">
      <alignment wrapText="1"/>
      <protection/>
    </xf>
    <xf numFmtId="164" fontId="0" fillId="0" borderId="24" xfId="63" applyNumberFormat="1" applyFont="1" applyBorder="1" applyAlignment="1">
      <alignment wrapText="1"/>
      <protection/>
    </xf>
    <xf numFmtId="164" fontId="0" fillId="0" borderId="14" xfId="63" applyNumberFormat="1" applyFont="1" applyBorder="1" applyAlignment="1">
      <alignment wrapText="1"/>
      <protection/>
    </xf>
    <xf numFmtId="164" fontId="0" fillId="0" borderId="17" xfId="63" applyNumberFormat="1" applyFont="1" applyBorder="1" applyAlignment="1">
      <alignment horizontal="right"/>
      <protection/>
    </xf>
    <xf numFmtId="164" fontId="0" fillId="0" borderId="18" xfId="63" applyNumberFormat="1" applyFont="1" applyBorder="1" applyAlignment="1">
      <alignment wrapText="1"/>
      <protection/>
    </xf>
    <xf numFmtId="164" fontId="0" fillId="0" borderId="19" xfId="63" applyNumberFormat="1" applyFont="1" applyBorder="1" applyAlignment="1">
      <alignment wrapText="1"/>
      <protection/>
    </xf>
    <xf numFmtId="164" fontId="0" fillId="0" borderId="20" xfId="63" applyNumberFormat="1" applyFont="1" applyBorder="1" applyAlignment="1">
      <alignment wrapText="1"/>
      <protection/>
    </xf>
    <xf numFmtId="164" fontId="0" fillId="0" borderId="25" xfId="63" applyNumberFormat="1" applyFont="1" applyBorder="1" applyAlignment="1">
      <alignment horizontal="right"/>
      <protection/>
    </xf>
    <xf numFmtId="164" fontId="0" fillId="0" borderId="26" xfId="63" applyNumberFormat="1" applyFont="1" applyBorder="1" applyAlignment="1">
      <alignment wrapText="1"/>
      <protection/>
    </xf>
    <xf numFmtId="164" fontId="0" fillId="0" borderId="27" xfId="63" applyNumberFormat="1" applyFont="1" applyBorder="1" applyAlignment="1">
      <alignment wrapText="1"/>
      <protection/>
    </xf>
    <xf numFmtId="164" fontId="0" fillId="0" borderId="28" xfId="63" applyNumberFormat="1" applyFont="1" applyBorder="1" applyAlignment="1">
      <alignment wrapText="1"/>
      <protection/>
    </xf>
    <xf numFmtId="164" fontId="0" fillId="0" borderId="29" xfId="63" applyNumberFormat="1" applyFont="1" applyBorder="1">
      <alignment/>
      <protection/>
    </xf>
    <xf numFmtId="166" fontId="0" fillId="0" borderId="30" xfId="63" applyNumberFormat="1" applyFont="1" applyBorder="1" applyAlignment="1">
      <alignment wrapText="1"/>
      <protection/>
    </xf>
    <xf numFmtId="166" fontId="0" fillId="0" borderId="31" xfId="63" applyNumberFormat="1" applyFont="1" applyBorder="1" applyAlignment="1">
      <alignment wrapText="1"/>
      <protection/>
    </xf>
    <xf numFmtId="166" fontId="0" fillId="0" borderId="32" xfId="63" applyNumberFormat="1" applyFont="1" applyBorder="1" applyAlignment="1">
      <alignment wrapText="1"/>
      <protection/>
    </xf>
    <xf numFmtId="166" fontId="0" fillId="0" borderId="33" xfId="63" applyNumberFormat="1" applyFont="1" applyBorder="1" applyAlignment="1">
      <alignment wrapText="1"/>
      <protection/>
    </xf>
    <xf numFmtId="164" fontId="5" fillId="0" borderId="0" xfId="63" applyNumberFormat="1" applyFont="1">
      <alignment/>
      <protection/>
    </xf>
    <xf numFmtId="164" fontId="0" fillId="0" borderId="0" xfId="63" applyNumberFormat="1" applyFont="1" applyAlignment="1">
      <alignment wrapText="1"/>
      <protection/>
    </xf>
    <xf numFmtId="0" fontId="0" fillId="0" borderId="0" xfId="63" applyFont="1" applyFill="1" applyAlignment="1">
      <alignment horizontal="left"/>
      <protection/>
    </xf>
    <xf numFmtId="0" fontId="0" fillId="0" borderId="0" xfId="63" applyFont="1" applyFill="1" applyAlignment="1">
      <alignment horizontal="left" indent="1"/>
      <protection/>
    </xf>
    <xf numFmtId="164" fontId="4" fillId="33" borderId="34" xfId="63" applyNumberFormat="1" applyFont="1" applyFill="1" applyBorder="1">
      <alignment/>
      <protection/>
    </xf>
    <xf numFmtId="164" fontId="4" fillId="33" borderId="35" xfId="63" applyNumberFormat="1" applyFont="1" applyFill="1" applyBorder="1" applyAlignment="1">
      <alignment wrapText="1"/>
      <protection/>
    </xf>
    <xf numFmtId="164" fontId="4" fillId="33" borderId="36" xfId="63" applyNumberFormat="1" applyFont="1" applyFill="1" applyBorder="1" applyAlignment="1">
      <alignment wrapText="1"/>
      <protection/>
    </xf>
    <xf numFmtId="164" fontId="4" fillId="33" borderId="37" xfId="63" applyNumberFormat="1" applyFont="1" applyFill="1" applyBorder="1" applyAlignment="1">
      <alignment wrapText="1"/>
      <protection/>
    </xf>
    <xf numFmtId="164" fontId="4" fillId="33" borderId="13" xfId="63" applyNumberFormat="1" applyFont="1" applyFill="1" applyBorder="1">
      <alignment/>
      <protection/>
    </xf>
    <xf numFmtId="164" fontId="4" fillId="33" borderId="14" xfId="63" applyNumberFormat="1" applyFont="1" applyFill="1" applyBorder="1" applyAlignment="1">
      <alignment wrapText="1"/>
      <protection/>
    </xf>
    <xf numFmtId="164" fontId="4" fillId="33" borderId="15" xfId="63" applyNumberFormat="1" applyFont="1" applyFill="1" applyBorder="1" applyAlignment="1">
      <alignment wrapText="1"/>
      <protection/>
    </xf>
    <xf numFmtId="164" fontId="4" fillId="33" borderId="16" xfId="63" applyNumberFormat="1" applyFont="1" applyFill="1" applyBorder="1" applyAlignment="1">
      <alignment wrapText="1"/>
      <protection/>
    </xf>
    <xf numFmtId="168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6" fontId="43" fillId="0" borderId="16" xfId="63" applyNumberFormat="1" applyFont="1" applyBorder="1">
      <alignment/>
      <protection/>
    </xf>
    <xf numFmtId="167" fontId="0" fillId="0" borderId="30" xfId="63" applyNumberFormat="1" applyFont="1" applyBorder="1" applyAlignment="1">
      <alignment wrapText="1"/>
      <protection/>
    </xf>
    <xf numFmtId="167" fontId="0" fillId="0" borderId="31" xfId="63" applyNumberFormat="1" applyFont="1" applyBorder="1" applyAlignment="1">
      <alignment wrapText="1"/>
      <protection/>
    </xf>
    <xf numFmtId="167" fontId="0" fillId="0" borderId="32" xfId="63" applyNumberFormat="1" applyFont="1" applyBorder="1" applyAlignment="1">
      <alignment wrapText="1"/>
      <protection/>
    </xf>
    <xf numFmtId="167" fontId="0" fillId="0" borderId="33" xfId="63" applyNumberFormat="1" applyFont="1" applyBorder="1" applyAlignment="1">
      <alignment wrapText="1"/>
      <protection/>
    </xf>
    <xf numFmtId="164" fontId="0" fillId="0" borderId="30" xfId="63" applyNumberFormat="1" applyFont="1" applyBorder="1" applyAlignment="1">
      <alignment wrapText="1"/>
      <protection/>
    </xf>
    <xf numFmtId="164" fontId="0" fillId="0" borderId="31" xfId="63" applyNumberFormat="1" applyFont="1" applyBorder="1" applyAlignment="1">
      <alignment wrapText="1"/>
      <protection/>
    </xf>
    <xf numFmtId="164" fontId="0" fillId="0" borderId="32" xfId="63" applyNumberFormat="1" applyFont="1" applyBorder="1" applyAlignment="1">
      <alignment wrapText="1"/>
      <protection/>
    </xf>
    <xf numFmtId="164" fontId="0" fillId="0" borderId="33" xfId="63" applyNumberFormat="1" applyFont="1" applyBorder="1" applyAlignment="1">
      <alignment wrapText="1"/>
      <protection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2" fillId="0" borderId="0" xfId="63" applyNumberFormat="1" applyFont="1" applyAlignment="1">
      <alignment horizontal="center"/>
      <protection/>
    </xf>
    <xf numFmtId="164" fontId="3" fillId="0" borderId="0" xfId="63" applyNumberFormat="1" applyFont="1" applyAlignment="1">
      <alignment horizontal="center"/>
      <protection/>
    </xf>
    <xf numFmtId="164" fontId="4" fillId="0" borderId="31" xfId="63" applyNumberFormat="1" applyFont="1" applyBorder="1" applyAlignment="1">
      <alignment horizontal="center"/>
      <protection/>
    </xf>
    <xf numFmtId="164" fontId="44" fillId="34" borderId="38" xfId="0" applyNumberFormat="1" applyFont="1" applyFill="1" applyBorder="1" applyAlignment="1">
      <alignment horizontal="center"/>
    </xf>
    <xf numFmtId="164" fontId="44" fillId="34" borderId="39" xfId="0" applyNumberFormat="1" applyFont="1" applyFill="1" applyBorder="1" applyAlignment="1">
      <alignment horizontal="center" wrapText="1"/>
    </xf>
    <xf numFmtId="164" fontId="44" fillId="34" borderId="40" xfId="0" applyNumberFormat="1" applyFont="1" applyFill="1" applyBorder="1" applyAlignment="1">
      <alignment horizontal="center" wrapText="1"/>
    </xf>
    <xf numFmtId="164" fontId="44" fillId="34" borderId="41" xfId="0" applyNumberFormat="1" applyFont="1" applyFill="1" applyBorder="1" applyAlignment="1">
      <alignment horizontal="center" wrapText="1"/>
    </xf>
    <xf numFmtId="164" fontId="44" fillId="34" borderId="38" xfId="63" applyNumberFormat="1" applyFont="1" applyFill="1" applyBorder="1" applyAlignment="1">
      <alignment horizontal="center"/>
      <protection/>
    </xf>
    <xf numFmtId="164" fontId="44" fillId="34" borderId="39" xfId="63" applyNumberFormat="1" applyFont="1" applyFill="1" applyBorder="1" applyAlignment="1">
      <alignment horizontal="center" wrapText="1"/>
      <protection/>
    </xf>
    <xf numFmtId="164" fontId="44" fillId="34" borderId="40" xfId="63" applyNumberFormat="1" applyFont="1" applyFill="1" applyBorder="1" applyAlignment="1">
      <alignment horizontal="center" wrapText="1"/>
      <protection/>
    </xf>
    <xf numFmtId="164" fontId="44" fillId="34" borderId="41" xfId="63" applyNumberFormat="1" applyFont="1" applyFill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44.28125" style="3" customWidth="1"/>
    <col min="2" max="6" width="15.28125" style="53" customWidth="1"/>
  </cols>
  <sheetData>
    <row r="1" spans="1:6" ht="15.75">
      <c r="A1" s="138" t="s">
        <v>65</v>
      </c>
      <c r="B1" s="138"/>
      <c r="C1" s="138"/>
      <c r="D1" s="138"/>
      <c r="E1" s="138"/>
      <c r="F1" s="138"/>
    </row>
    <row r="2" spans="1:6" ht="15.75">
      <c r="A2" s="138" t="s">
        <v>0</v>
      </c>
      <c r="B2" s="138"/>
      <c r="C2" s="138"/>
      <c r="D2" s="138"/>
      <c r="E2" s="138"/>
      <c r="F2" s="138"/>
    </row>
    <row r="3" spans="1:6" ht="15">
      <c r="A3" s="139" t="s">
        <v>69</v>
      </c>
      <c r="B3" s="139"/>
      <c r="C3" s="139"/>
      <c r="D3" s="139"/>
      <c r="E3" s="139"/>
      <c r="F3" s="139"/>
    </row>
    <row r="4" spans="1:6" ht="13.5" thickBot="1">
      <c r="A4" s="140"/>
      <c r="B4" s="140"/>
      <c r="C4" s="140"/>
      <c r="D4" s="140"/>
      <c r="E4" s="140"/>
      <c r="F4" s="140"/>
    </row>
    <row r="5" spans="1:6" ht="39" thickBot="1">
      <c r="A5" s="144" t="s">
        <v>2</v>
      </c>
      <c r="B5" s="145" t="s">
        <v>3</v>
      </c>
      <c r="C5" s="146" t="s">
        <v>4</v>
      </c>
      <c r="D5" s="146" t="s">
        <v>73</v>
      </c>
      <c r="E5" s="146" t="s">
        <v>5</v>
      </c>
      <c r="F5" s="147" t="s">
        <v>6</v>
      </c>
    </row>
    <row r="6" spans="1:6" ht="12.75">
      <c r="A6" s="9" t="s">
        <v>7</v>
      </c>
      <c r="B6" s="10"/>
      <c r="C6" s="11"/>
      <c r="D6" s="11"/>
      <c r="E6" s="11"/>
      <c r="F6" s="12"/>
    </row>
    <row r="7" spans="1:6" ht="12.75">
      <c r="A7" s="13" t="s">
        <v>8</v>
      </c>
      <c r="B7" s="10"/>
      <c r="C7" s="11"/>
      <c r="D7" s="11"/>
      <c r="E7" s="11"/>
      <c r="F7" s="12"/>
    </row>
    <row r="8" spans="1:6" ht="12.75">
      <c r="A8" s="14" t="s">
        <v>9</v>
      </c>
      <c r="B8" s="15">
        <v>50805900</v>
      </c>
      <c r="C8" s="11">
        <v>0</v>
      </c>
      <c r="D8" s="11">
        <v>0</v>
      </c>
      <c r="E8" s="11">
        <v>50805900</v>
      </c>
      <c r="F8" s="12">
        <v>51594942</v>
      </c>
    </row>
    <row r="9" spans="1:6" ht="12.75">
      <c r="A9" s="14" t="s">
        <v>10</v>
      </c>
      <c r="B9" s="15">
        <v>368534455</v>
      </c>
      <c r="C9" s="11">
        <v>0</v>
      </c>
      <c r="D9" s="11">
        <v>0</v>
      </c>
      <c r="E9" s="11">
        <v>368534455</v>
      </c>
      <c r="F9" s="12">
        <v>355790571</v>
      </c>
    </row>
    <row r="10" spans="1:6" ht="12.75">
      <c r="A10" s="14" t="s">
        <v>11</v>
      </c>
      <c r="B10" s="15">
        <v>367093358</v>
      </c>
      <c r="C10" s="11">
        <v>0</v>
      </c>
      <c r="D10" s="11">
        <v>0</v>
      </c>
      <c r="E10" s="11">
        <v>367093358</v>
      </c>
      <c r="F10" s="12">
        <v>339045165</v>
      </c>
    </row>
    <row r="11" spans="1:6" ht="12.75">
      <c r="A11" s="14" t="s">
        <v>12</v>
      </c>
      <c r="B11" s="15">
        <v>0</v>
      </c>
      <c r="C11" s="11">
        <v>59504098</v>
      </c>
      <c r="D11" s="11">
        <v>0</v>
      </c>
      <c r="E11" s="11">
        <v>59504098</v>
      </c>
      <c r="F11" s="12">
        <v>57659964</v>
      </c>
    </row>
    <row r="12" spans="1:6" ht="12.75">
      <c r="A12" s="18" t="s">
        <v>13</v>
      </c>
      <c r="B12" s="19">
        <v>39316732</v>
      </c>
      <c r="C12" s="20">
        <v>49214786</v>
      </c>
      <c r="D12" s="20">
        <v>0</v>
      </c>
      <c r="E12" s="20">
        <v>88531518</v>
      </c>
      <c r="F12" s="21">
        <v>90122156</v>
      </c>
    </row>
    <row r="13" spans="1:6" ht="12.75">
      <c r="A13" s="22" t="s">
        <v>14</v>
      </c>
      <c r="B13" s="23">
        <v>825750445</v>
      </c>
      <c r="C13" s="24">
        <v>108718884</v>
      </c>
      <c r="D13" s="24">
        <v>0</v>
      </c>
      <c r="E13" s="24">
        <v>934469329</v>
      </c>
      <c r="F13" s="25">
        <v>894212798</v>
      </c>
    </row>
    <row r="14" spans="1:6" ht="12.75">
      <c r="A14" s="13" t="s">
        <v>15</v>
      </c>
      <c r="B14" s="15">
        <v>0</v>
      </c>
      <c r="C14" s="11">
        <v>4236052</v>
      </c>
      <c r="D14" s="11">
        <v>6494985</v>
      </c>
      <c r="E14" s="11">
        <v>10731037</v>
      </c>
      <c r="F14" s="12">
        <v>10608401</v>
      </c>
    </row>
    <row r="15" spans="1:6" ht="12.75">
      <c r="A15" s="13" t="s">
        <v>16</v>
      </c>
      <c r="B15" s="15"/>
      <c r="C15" s="11"/>
      <c r="D15" s="11"/>
      <c r="E15" s="11"/>
      <c r="F15" s="12"/>
    </row>
    <row r="16" spans="1:6" ht="12.75">
      <c r="A16" s="14" t="s">
        <v>17</v>
      </c>
      <c r="B16" s="15">
        <v>0</v>
      </c>
      <c r="C16" s="11">
        <v>0</v>
      </c>
      <c r="D16" s="11">
        <v>543859159</v>
      </c>
      <c r="E16" s="11">
        <v>543859159</v>
      </c>
      <c r="F16" s="12">
        <v>559865289</v>
      </c>
    </row>
    <row r="17" spans="1:6" ht="12.75">
      <c r="A17" s="14" t="s">
        <v>18</v>
      </c>
      <c r="B17" s="15">
        <v>0</v>
      </c>
      <c r="C17" s="11">
        <v>0</v>
      </c>
      <c r="D17" s="11">
        <v>40687064</v>
      </c>
      <c r="E17" s="11">
        <v>40687064</v>
      </c>
      <c r="F17" s="12">
        <v>40303931</v>
      </c>
    </row>
    <row r="18" spans="1:6" ht="12.75">
      <c r="A18" s="14" t="s">
        <v>19</v>
      </c>
      <c r="B18" s="15">
        <v>13923200</v>
      </c>
      <c r="C18" s="11">
        <v>0</v>
      </c>
      <c r="D18" s="11">
        <v>0</v>
      </c>
      <c r="E18" s="11">
        <v>13923200</v>
      </c>
      <c r="F18" s="12">
        <v>14348319</v>
      </c>
    </row>
    <row r="19" spans="1:6" ht="12.75">
      <c r="A19" s="18" t="s">
        <v>20</v>
      </c>
      <c r="B19" s="19">
        <v>90365444</v>
      </c>
      <c r="C19" s="20">
        <v>0</v>
      </c>
      <c r="D19" s="20">
        <v>0</v>
      </c>
      <c r="E19" s="20">
        <v>90365444</v>
      </c>
      <c r="F19" s="28">
        <v>94180791</v>
      </c>
    </row>
    <row r="20" spans="1:6" ht="12.75">
      <c r="A20" s="22" t="s">
        <v>21</v>
      </c>
      <c r="B20" s="29">
        <v>104288644</v>
      </c>
      <c r="C20" s="24">
        <v>4236052</v>
      </c>
      <c r="D20" s="24">
        <v>591041208</v>
      </c>
      <c r="E20" s="24">
        <v>699565904</v>
      </c>
      <c r="F20" s="25">
        <v>719306731</v>
      </c>
    </row>
    <row r="21" spans="1:6" ht="12.75">
      <c r="A21" s="13" t="s">
        <v>22</v>
      </c>
      <c r="B21" s="10">
        <v>0</v>
      </c>
      <c r="C21" s="11">
        <v>0</v>
      </c>
      <c r="D21" s="11">
        <v>187103520</v>
      </c>
      <c r="E21" s="11">
        <v>187103520</v>
      </c>
      <c r="F21" s="12">
        <v>182955809</v>
      </c>
    </row>
    <row r="22" spans="1:6" ht="12.75">
      <c r="A22" s="13" t="s">
        <v>23</v>
      </c>
      <c r="B22" s="10">
        <v>0</v>
      </c>
      <c r="C22" s="11">
        <v>162598973</v>
      </c>
      <c r="D22" s="11">
        <v>0</v>
      </c>
      <c r="E22" s="30">
        <v>162598973</v>
      </c>
      <c r="F22" s="31">
        <v>159045011</v>
      </c>
    </row>
    <row r="23" spans="1:6" ht="12.75">
      <c r="A23" s="13" t="s">
        <v>24</v>
      </c>
      <c r="B23" s="10">
        <v>0</v>
      </c>
      <c r="C23" s="11">
        <v>213621976</v>
      </c>
      <c r="D23" s="11">
        <v>0</v>
      </c>
      <c r="E23" s="11">
        <v>213621976</v>
      </c>
      <c r="F23" s="12">
        <v>193298693</v>
      </c>
    </row>
    <row r="24" spans="1:6" ht="12.75">
      <c r="A24" s="13" t="s">
        <v>25</v>
      </c>
      <c r="B24" s="10">
        <v>1733400</v>
      </c>
      <c r="C24" s="11">
        <v>495461087</v>
      </c>
      <c r="D24" s="11">
        <v>0</v>
      </c>
      <c r="E24" s="11">
        <v>497194487</v>
      </c>
      <c r="F24" s="12">
        <v>457876876</v>
      </c>
    </row>
    <row r="25" spans="1:6" ht="12.75">
      <c r="A25" s="13" t="s">
        <v>26</v>
      </c>
      <c r="B25" s="10"/>
      <c r="C25" s="11"/>
      <c r="D25" s="11"/>
      <c r="E25" s="11"/>
      <c r="F25" s="12"/>
    </row>
    <row r="26" spans="1:6" ht="12.75">
      <c r="A26" s="14" t="s">
        <v>27</v>
      </c>
      <c r="B26" s="10">
        <v>121215971</v>
      </c>
      <c r="C26" s="11">
        <v>37769055</v>
      </c>
      <c r="D26" s="11">
        <v>0</v>
      </c>
      <c r="E26" s="11">
        <v>158985026</v>
      </c>
      <c r="F26" s="12">
        <v>163690161</v>
      </c>
    </row>
    <row r="27" spans="1:6" ht="12.75">
      <c r="A27" s="14" t="s">
        <v>28</v>
      </c>
      <c r="B27" s="10">
        <v>4850663</v>
      </c>
      <c r="C27" s="11">
        <v>0</v>
      </c>
      <c r="D27" s="11">
        <v>0</v>
      </c>
      <c r="E27" s="11">
        <v>4850663</v>
      </c>
      <c r="F27" s="12">
        <v>4473309</v>
      </c>
    </row>
    <row r="28" spans="1:6" ht="13.5" thickBot="1">
      <c r="A28" s="32" t="s">
        <v>29</v>
      </c>
      <c r="B28" s="33">
        <v>14485376</v>
      </c>
      <c r="C28" s="34">
        <v>30635081</v>
      </c>
      <c r="D28" s="11">
        <v>4453927</v>
      </c>
      <c r="E28" s="35">
        <v>49574384</v>
      </c>
      <c r="F28" s="36">
        <v>63181801</v>
      </c>
    </row>
    <row r="29" spans="1:6" ht="13.5" thickTop="1">
      <c r="A29" s="59" t="s">
        <v>30</v>
      </c>
      <c r="B29" s="60">
        <v>1072324499</v>
      </c>
      <c r="C29" s="61">
        <v>1053041108</v>
      </c>
      <c r="D29" s="61">
        <v>782598655</v>
      </c>
      <c r="E29" s="61">
        <v>2907964262</v>
      </c>
      <c r="F29" s="62">
        <v>2838041189</v>
      </c>
    </row>
    <row r="30" spans="1:6" ht="12.75">
      <c r="A30" s="13"/>
      <c r="B30" s="10"/>
      <c r="C30" s="11"/>
      <c r="D30" s="11"/>
      <c r="E30" s="11"/>
      <c r="F30" s="12"/>
    </row>
    <row r="31" spans="1:6" ht="12.75">
      <c r="A31" s="9" t="s">
        <v>31</v>
      </c>
      <c r="B31" s="10"/>
      <c r="C31" s="11"/>
      <c r="D31" s="11"/>
      <c r="E31" s="11"/>
      <c r="F31" s="12"/>
    </row>
    <row r="32" spans="1:6" ht="12.75">
      <c r="A32" s="13" t="s">
        <v>32</v>
      </c>
      <c r="B32" s="10"/>
      <c r="C32" s="11"/>
      <c r="D32" s="11"/>
      <c r="E32" s="11"/>
      <c r="F32" s="12"/>
    </row>
    <row r="33" spans="1:6" ht="12.75">
      <c r="A33" s="14" t="s">
        <v>33</v>
      </c>
      <c r="B33" s="10">
        <v>562909901</v>
      </c>
      <c r="C33" s="11">
        <v>176585002</v>
      </c>
      <c r="D33" s="11">
        <v>104883259</v>
      </c>
      <c r="E33" s="11">
        <v>844378162</v>
      </c>
      <c r="F33" s="12">
        <v>820226726</v>
      </c>
    </row>
    <row r="34" spans="1:6" ht="12.75">
      <c r="A34" s="14" t="s">
        <v>34</v>
      </c>
      <c r="B34" s="10">
        <v>5748920</v>
      </c>
      <c r="C34" s="11">
        <v>669518</v>
      </c>
      <c r="D34" s="11">
        <v>512042889</v>
      </c>
      <c r="E34" s="11">
        <v>518461327</v>
      </c>
      <c r="F34" s="12">
        <v>524929411</v>
      </c>
    </row>
    <row r="35" spans="1:6" ht="12.75">
      <c r="A35" s="14" t="s">
        <v>35</v>
      </c>
      <c r="B35" s="10">
        <v>867546</v>
      </c>
      <c r="C35" s="11">
        <v>64346344</v>
      </c>
      <c r="D35" s="11">
        <v>34575509</v>
      </c>
      <c r="E35" s="11">
        <v>99789399</v>
      </c>
      <c r="F35" s="12">
        <v>98318122</v>
      </c>
    </row>
    <row r="36" spans="1:6" ht="12.75">
      <c r="A36" s="14" t="s">
        <v>36</v>
      </c>
      <c r="B36" s="10">
        <v>142155582</v>
      </c>
      <c r="C36" s="11">
        <v>7330361</v>
      </c>
      <c r="D36" s="11">
        <v>5664861</v>
      </c>
      <c r="E36" s="11">
        <v>155150804</v>
      </c>
      <c r="F36" s="31">
        <v>146619495</v>
      </c>
    </row>
    <row r="37" spans="1:6" ht="12.75">
      <c r="A37" s="14" t="s">
        <v>37</v>
      </c>
      <c r="B37" s="10">
        <v>48817242</v>
      </c>
      <c r="C37" s="11">
        <v>46903724</v>
      </c>
      <c r="D37" s="11">
        <v>2404698</v>
      </c>
      <c r="E37" s="11">
        <v>98125664</v>
      </c>
      <c r="F37" s="12">
        <v>94254496</v>
      </c>
    </row>
    <row r="38" spans="1:6" ht="12.75">
      <c r="A38" s="14" t="s">
        <v>38</v>
      </c>
      <c r="B38" s="10">
        <v>93759433</v>
      </c>
      <c r="C38" s="11">
        <v>5581790</v>
      </c>
      <c r="D38" s="11">
        <v>3617310</v>
      </c>
      <c r="E38" s="11">
        <v>102958533</v>
      </c>
      <c r="F38" s="12">
        <v>96889357</v>
      </c>
    </row>
    <row r="39" spans="1:6" ht="12.75">
      <c r="A39" s="14" t="s">
        <v>39</v>
      </c>
      <c r="B39" s="10">
        <v>105699583</v>
      </c>
      <c r="C39" s="11">
        <v>16889076</v>
      </c>
      <c r="D39" s="11">
        <v>612137</v>
      </c>
      <c r="E39" s="11">
        <v>123200796</v>
      </c>
      <c r="F39" s="31">
        <v>115898183</v>
      </c>
    </row>
    <row r="40" spans="1:6" ht="12.75">
      <c r="A40" s="14" t="s">
        <v>40</v>
      </c>
      <c r="B40" s="10">
        <v>66337532</v>
      </c>
      <c r="C40" s="11">
        <v>11875621</v>
      </c>
      <c r="D40" s="11">
        <v>100175574</v>
      </c>
      <c r="E40" s="11">
        <v>178388727</v>
      </c>
      <c r="F40" s="12">
        <v>178934654</v>
      </c>
    </row>
    <row r="41" spans="1:6" ht="12.75">
      <c r="A41" s="13" t="s">
        <v>41</v>
      </c>
      <c r="B41" s="10">
        <v>0</v>
      </c>
      <c r="C41" s="11">
        <v>189693030</v>
      </c>
      <c r="D41" s="11">
        <v>8638522</v>
      </c>
      <c r="E41" s="30">
        <v>198331552</v>
      </c>
      <c r="F41" s="12">
        <v>183192969</v>
      </c>
    </row>
    <row r="42" spans="1:6" ht="12.75">
      <c r="A42" s="13" t="s">
        <v>25</v>
      </c>
      <c r="B42" s="10">
        <v>0</v>
      </c>
      <c r="C42" s="11">
        <v>465422552</v>
      </c>
      <c r="D42" s="11">
        <v>40841</v>
      </c>
      <c r="E42" s="11">
        <v>465463393</v>
      </c>
      <c r="F42" s="12">
        <v>448818610</v>
      </c>
    </row>
    <row r="43" spans="1:6" ht="13.5" thickBot="1">
      <c r="A43" s="37" t="s">
        <v>42</v>
      </c>
      <c r="B43" s="33">
        <v>0</v>
      </c>
      <c r="C43" s="34">
        <v>0</v>
      </c>
      <c r="D43" s="34">
        <v>0</v>
      </c>
      <c r="E43" s="34">
        <v>0</v>
      </c>
      <c r="F43" s="38">
        <v>714775</v>
      </c>
    </row>
    <row r="44" spans="1:6" ht="13.5" thickTop="1">
      <c r="A44" s="59" t="s">
        <v>43</v>
      </c>
      <c r="B44" s="60">
        <v>1026295739</v>
      </c>
      <c r="C44" s="61">
        <v>985297018</v>
      </c>
      <c r="D44" s="61">
        <v>772655600</v>
      </c>
      <c r="E44" s="61">
        <v>2784248357</v>
      </c>
      <c r="F44" s="62">
        <v>2708796798</v>
      </c>
    </row>
    <row r="45" spans="1:6" ht="12.75">
      <c r="A45" s="13"/>
      <c r="B45" s="10"/>
      <c r="C45" s="11"/>
      <c r="D45" s="11"/>
      <c r="E45" s="11"/>
      <c r="F45" s="12"/>
    </row>
    <row r="46" spans="1:6" ht="12.75">
      <c r="A46" s="9" t="s">
        <v>44</v>
      </c>
      <c r="B46" s="10"/>
      <c r="C46" s="11"/>
      <c r="D46" s="11"/>
      <c r="E46" s="11"/>
      <c r="F46" s="12"/>
    </row>
    <row r="47" spans="1:6" ht="12.75">
      <c r="A47" s="13" t="s">
        <v>45</v>
      </c>
      <c r="B47" s="10"/>
      <c r="C47" s="11"/>
      <c r="D47" s="11"/>
      <c r="E47" s="11"/>
      <c r="F47" s="12"/>
    </row>
    <row r="48" spans="1:6" ht="12.75">
      <c r="A48" s="14" t="s">
        <v>46</v>
      </c>
      <c r="B48" s="10">
        <v>7917115</v>
      </c>
      <c r="C48" s="11">
        <v>76871211</v>
      </c>
      <c r="D48" s="11">
        <v>34808</v>
      </c>
      <c r="E48" s="11">
        <v>84823134</v>
      </c>
      <c r="F48" s="12">
        <v>82360475</v>
      </c>
    </row>
    <row r="49" spans="1:6" ht="12.75">
      <c r="A49" s="14" t="s">
        <v>47</v>
      </c>
      <c r="B49" s="10">
        <v>0</v>
      </c>
      <c r="C49" s="11">
        <v>0</v>
      </c>
      <c r="D49" s="11">
        <v>0</v>
      </c>
      <c r="E49" s="11">
        <v>0</v>
      </c>
      <c r="F49" s="12">
        <v>0</v>
      </c>
    </row>
    <row r="50" spans="1:6" ht="12.75">
      <c r="A50" s="18" t="s">
        <v>48</v>
      </c>
      <c r="B50" s="39">
        <v>20764471</v>
      </c>
      <c r="C50" s="20">
        <v>-21065670</v>
      </c>
      <c r="D50" s="20">
        <v>0</v>
      </c>
      <c r="E50" s="20">
        <v>-301199</v>
      </c>
      <c r="F50" s="21">
        <v>-320491</v>
      </c>
    </row>
    <row r="51" spans="1:6" ht="12.75">
      <c r="A51" s="40" t="s">
        <v>49</v>
      </c>
      <c r="B51" s="41">
        <v>28681586</v>
      </c>
      <c r="C51" s="42">
        <v>55805541</v>
      </c>
      <c r="D51" s="42">
        <v>34808</v>
      </c>
      <c r="E51" s="42">
        <v>84521935</v>
      </c>
      <c r="F51" s="43">
        <v>82039984</v>
      </c>
    </row>
    <row r="52" spans="1:6" ht="12.75">
      <c r="A52" s="13"/>
      <c r="B52" s="10"/>
      <c r="C52" s="11"/>
      <c r="D52" s="11"/>
      <c r="E52" s="11"/>
      <c r="F52" s="12"/>
    </row>
    <row r="53" spans="1:6" ht="12.75">
      <c r="A53" s="13" t="s">
        <v>50</v>
      </c>
      <c r="B53" s="10"/>
      <c r="C53" s="11"/>
      <c r="D53" s="11"/>
      <c r="E53" s="11"/>
      <c r="F53" s="12"/>
    </row>
    <row r="54" spans="1:6" ht="12.75">
      <c r="A54" s="14" t="s">
        <v>51</v>
      </c>
      <c r="B54" s="10">
        <v>0</v>
      </c>
      <c r="C54" s="11">
        <v>0</v>
      </c>
      <c r="D54" s="11">
        <v>0</v>
      </c>
      <c r="E54" s="11">
        <v>0</v>
      </c>
      <c r="F54" s="12">
        <v>8190072.800000001</v>
      </c>
    </row>
    <row r="55" spans="1:6" ht="12.75">
      <c r="A55" s="18" t="s">
        <v>42</v>
      </c>
      <c r="B55" s="39">
        <v>17347174</v>
      </c>
      <c r="C55" s="20">
        <v>11938549</v>
      </c>
      <c r="D55" s="20">
        <v>9908247</v>
      </c>
      <c r="E55" s="20">
        <v>39193970</v>
      </c>
      <c r="F55" s="21">
        <v>39014334.2</v>
      </c>
    </row>
    <row r="56" spans="1:6" ht="13.5" thickBot="1">
      <c r="A56" s="44" t="s">
        <v>52</v>
      </c>
      <c r="B56" s="45">
        <v>17347174</v>
      </c>
      <c r="C56" s="46">
        <v>11938549</v>
      </c>
      <c r="D56" s="46">
        <v>9908247</v>
      </c>
      <c r="E56" s="46">
        <v>39193970</v>
      </c>
      <c r="F56" s="47">
        <v>47204407</v>
      </c>
    </row>
    <row r="57" spans="1:6" ht="13.5" thickTop="1">
      <c r="A57" s="65" t="s">
        <v>53</v>
      </c>
      <c r="B57" s="66">
        <v>1072324499</v>
      </c>
      <c r="C57" s="67">
        <v>1053041108</v>
      </c>
      <c r="D57" s="67">
        <v>782598655</v>
      </c>
      <c r="E57" s="67">
        <v>2907964262</v>
      </c>
      <c r="F57" s="68">
        <v>2838041190</v>
      </c>
    </row>
    <row r="58" spans="1:6" ht="12.75">
      <c r="A58" s="13"/>
      <c r="B58" s="10"/>
      <c r="C58" s="11"/>
      <c r="D58" s="11"/>
      <c r="E58" s="11"/>
      <c r="F58" s="12"/>
    </row>
    <row r="59" spans="1:6" ht="13.5" thickBot="1">
      <c r="A59" s="48" t="s">
        <v>54</v>
      </c>
      <c r="B59" s="49">
        <v>0</v>
      </c>
      <c r="C59" s="50">
        <v>0</v>
      </c>
      <c r="D59" s="50">
        <v>0</v>
      </c>
      <c r="E59" s="51">
        <v>0</v>
      </c>
      <c r="F59" s="52">
        <v>0</v>
      </c>
    </row>
    <row r="61" ht="12.75">
      <c r="A61" s="63" t="s">
        <v>72</v>
      </c>
    </row>
    <row r="62" ht="12.75">
      <c r="A62" s="64" t="s">
        <v>70</v>
      </c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spans="1:2" ht="12.75">
      <c r="A67" s="64"/>
      <c r="B67" s="55"/>
    </row>
    <row r="68" spans="1:6" ht="12.75">
      <c r="A68" s="64"/>
      <c r="B68" s="55"/>
      <c r="C68" s="55"/>
      <c r="D68" s="55"/>
      <c r="E68" s="55"/>
      <c r="F68" s="55"/>
    </row>
    <row r="69" spans="1:2" ht="12.75">
      <c r="A69" s="64"/>
      <c r="B69" s="55"/>
    </row>
    <row r="70" ht="12.75">
      <c r="A70" s="54"/>
    </row>
    <row r="74" ht="12.75">
      <c r="B74" s="58"/>
    </row>
    <row r="75" ht="12.75">
      <c r="B75" s="58"/>
    </row>
  </sheetData>
  <sheetProtection/>
  <mergeCells count="4">
    <mergeCell ref="A1:F1"/>
    <mergeCell ref="A2:F2"/>
    <mergeCell ref="A3:F3"/>
    <mergeCell ref="A4:F4"/>
  </mergeCells>
  <printOptions/>
  <pageMargins left="0.7" right="0.7" top="0.5" bottom="0.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showGridLines="0" zoomScalePageLayoutView="0" workbookViewId="0" topLeftCell="A1">
      <selection activeCell="I7" sqref="I7"/>
    </sheetView>
  </sheetViews>
  <sheetFormatPr defaultColWidth="9.140625" defaultRowHeight="12.75"/>
  <cols>
    <col min="1" max="1" width="51.57421875" style="3" customWidth="1"/>
    <col min="2" max="2" width="17.00390625" style="53" customWidth="1"/>
    <col min="3" max="4" width="15.7109375" style="53" customWidth="1"/>
    <col min="5" max="5" width="18.00390625" style="53" customWidth="1"/>
    <col min="6" max="6" width="16.140625" style="53" customWidth="1"/>
    <col min="7" max="7" width="15.57421875" style="3" customWidth="1"/>
    <col min="8" max="8" width="11.57421875" style="4" customWidth="1"/>
    <col min="9" max="9" width="18.8515625" style="5" bestFit="1" customWidth="1"/>
    <col min="10" max="10" width="18.140625" style="3" bestFit="1" customWidth="1"/>
    <col min="11" max="11" width="9.140625" style="3" customWidth="1"/>
    <col min="12" max="12" width="16.140625" style="3" bestFit="1" customWidth="1"/>
    <col min="13" max="13" width="18.140625" style="3" bestFit="1" customWidth="1"/>
    <col min="14" max="14" width="14.8515625" style="3" bestFit="1" customWidth="1"/>
    <col min="15" max="16384" width="9.140625" style="3" customWidth="1"/>
  </cols>
  <sheetData>
    <row r="1" spans="1:6" ht="15.75">
      <c r="A1" s="138" t="s">
        <v>65</v>
      </c>
      <c r="B1" s="138"/>
      <c r="C1" s="138"/>
      <c r="D1" s="138"/>
      <c r="E1" s="138"/>
      <c r="F1" s="138"/>
    </row>
    <row r="2" spans="1:6" ht="15.75">
      <c r="A2" s="138" t="s">
        <v>0</v>
      </c>
      <c r="B2" s="138"/>
      <c r="C2" s="138"/>
      <c r="D2" s="138"/>
      <c r="E2" s="138"/>
      <c r="F2" s="138"/>
    </row>
    <row r="3" spans="1:6" ht="15">
      <c r="A3" s="139" t="s">
        <v>1</v>
      </c>
      <c r="B3" s="139"/>
      <c r="C3" s="139"/>
      <c r="D3" s="139"/>
      <c r="E3" s="139"/>
      <c r="F3" s="139"/>
    </row>
    <row r="4" spans="1:6" ht="15.75" customHeight="1" thickBot="1">
      <c r="A4" s="140"/>
      <c r="B4" s="140"/>
      <c r="C4" s="140"/>
      <c r="D4" s="140"/>
      <c r="E4" s="140"/>
      <c r="F4" s="140"/>
    </row>
    <row r="5" spans="1:9" s="8" customFormat="1" ht="39" thickBot="1">
      <c r="A5" s="144" t="s">
        <v>2</v>
      </c>
      <c r="B5" s="145" t="s">
        <v>3</v>
      </c>
      <c r="C5" s="146" t="s">
        <v>4</v>
      </c>
      <c r="D5" s="146" t="s">
        <v>73</v>
      </c>
      <c r="E5" s="146" t="s">
        <v>5</v>
      </c>
      <c r="F5" s="147" t="s">
        <v>6</v>
      </c>
      <c r="G5" s="2"/>
      <c r="H5" s="6"/>
      <c r="I5" s="7"/>
    </row>
    <row r="6" spans="1:11" ht="12.75">
      <c r="A6" s="9" t="s">
        <v>7</v>
      </c>
      <c r="B6" s="10"/>
      <c r="C6" s="11"/>
      <c r="D6" s="11"/>
      <c r="E6" s="11"/>
      <c r="F6" s="12"/>
      <c r="K6" s="4"/>
    </row>
    <row r="7" spans="1:10" ht="12.75">
      <c r="A7" s="13" t="s">
        <v>8</v>
      </c>
      <c r="B7" s="10"/>
      <c r="C7" s="11"/>
      <c r="D7" s="11"/>
      <c r="E7" s="11"/>
      <c r="F7" s="12"/>
      <c r="I7" s="1"/>
      <c r="J7" s="2"/>
    </row>
    <row r="8" spans="1:9" ht="12.75">
      <c r="A8" s="14" t="s">
        <v>9</v>
      </c>
      <c r="B8" s="15">
        <v>27368288</v>
      </c>
      <c r="C8" s="11">
        <v>0</v>
      </c>
      <c r="D8" s="11">
        <v>0</v>
      </c>
      <c r="E8" s="11">
        <f aca="true" t="shared" si="0" ref="E8:E28">+B8+C8+D8</f>
        <v>27368288</v>
      </c>
      <c r="F8" s="12">
        <v>27629835</v>
      </c>
      <c r="I8" s="16"/>
    </row>
    <row r="9" spans="1:9" ht="12.75">
      <c r="A9" s="14" t="s">
        <v>10</v>
      </c>
      <c r="B9" s="15">
        <f>140392630+37198240+1122278+276872</f>
        <v>178990020</v>
      </c>
      <c r="C9" s="11">
        <v>0</v>
      </c>
      <c r="D9" s="11">
        <v>0</v>
      </c>
      <c r="E9" s="11">
        <f t="shared" si="0"/>
        <v>178990020</v>
      </c>
      <c r="F9" s="12">
        <v>174196210</v>
      </c>
      <c r="I9" s="16"/>
    </row>
    <row r="10" spans="1:9" ht="12.75">
      <c r="A10" s="14" t="s">
        <v>11</v>
      </c>
      <c r="B10" s="15">
        <v>292711855</v>
      </c>
      <c r="C10" s="11">
        <v>0</v>
      </c>
      <c r="D10" s="11">
        <v>0</v>
      </c>
      <c r="E10" s="11">
        <f t="shared" si="0"/>
        <v>292711855</v>
      </c>
      <c r="F10" s="12">
        <v>276947323</v>
      </c>
      <c r="I10" s="17"/>
    </row>
    <row r="11" spans="1:9" ht="12.75">
      <c r="A11" s="14" t="s">
        <v>12</v>
      </c>
      <c r="B11" s="15">
        <v>0</v>
      </c>
      <c r="C11" s="11">
        <v>26001253</v>
      </c>
      <c r="D11" s="11">
        <v>0</v>
      </c>
      <c r="E11" s="11">
        <f t="shared" si="0"/>
        <v>26001253</v>
      </c>
      <c r="F11" s="12">
        <v>24763098</v>
      </c>
      <c r="I11" s="16"/>
    </row>
    <row r="12" spans="1:9" ht="12.75">
      <c r="A12" s="18" t="s">
        <v>13</v>
      </c>
      <c r="B12" s="19">
        <v>15003338</v>
      </c>
      <c r="C12" s="20">
        <f>30743748+5749721</f>
        <v>36493469</v>
      </c>
      <c r="D12" s="20">
        <v>0</v>
      </c>
      <c r="E12" s="20">
        <f t="shared" si="0"/>
        <v>51496807</v>
      </c>
      <c r="F12" s="21">
        <v>53995422</v>
      </c>
      <c r="I12" s="16"/>
    </row>
    <row r="13" spans="1:11" s="27" customFormat="1" ht="12.75">
      <c r="A13" s="22" t="s">
        <v>14</v>
      </c>
      <c r="B13" s="23">
        <f>SUM(B8:B12)</f>
        <v>514073501</v>
      </c>
      <c r="C13" s="24">
        <f>SUM(C8:C12)</f>
        <v>62494722</v>
      </c>
      <c r="D13" s="24">
        <f>SUM(D8:D12)</f>
        <v>0</v>
      </c>
      <c r="E13" s="24">
        <f>SUM(B13:D13)</f>
        <v>576568223</v>
      </c>
      <c r="F13" s="25">
        <v>557531888</v>
      </c>
      <c r="G13" s="3"/>
      <c r="H13" s="4"/>
      <c r="I13" s="16"/>
      <c r="J13" s="3"/>
      <c r="K13" s="26"/>
    </row>
    <row r="14" spans="1:9" ht="12.75">
      <c r="A14" s="13" t="s">
        <v>15</v>
      </c>
      <c r="B14" s="15">
        <v>0</v>
      </c>
      <c r="C14" s="11">
        <v>0</v>
      </c>
      <c r="D14" s="11">
        <v>2545508</v>
      </c>
      <c r="E14" s="11">
        <f t="shared" si="0"/>
        <v>2545508</v>
      </c>
      <c r="F14" s="12">
        <v>2520305</v>
      </c>
      <c r="I14" s="16"/>
    </row>
    <row r="15" spans="1:9" ht="12.75">
      <c r="A15" s="13" t="s">
        <v>16</v>
      </c>
      <c r="B15" s="15"/>
      <c r="C15" s="11"/>
      <c r="D15" s="11"/>
      <c r="E15" s="11"/>
      <c r="F15" s="12"/>
      <c r="I15" s="16"/>
    </row>
    <row r="16" spans="1:9" ht="12.75">
      <c r="A16" s="14" t="s">
        <v>17</v>
      </c>
      <c r="B16" s="15">
        <v>0</v>
      </c>
      <c r="C16" s="11">
        <v>0</v>
      </c>
      <c r="D16" s="11">
        <f>352073785-77765152</f>
        <v>274308633</v>
      </c>
      <c r="E16" s="11">
        <f t="shared" si="0"/>
        <v>274308633</v>
      </c>
      <c r="F16" s="12">
        <v>279745446</v>
      </c>
      <c r="I16" s="16"/>
    </row>
    <row r="17" spans="1:9" ht="12.75">
      <c r="A17" s="14" t="s">
        <v>18</v>
      </c>
      <c r="B17" s="15">
        <v>0</v>
      </c>
      <c r="C17" s="11">
        <v>0</v>
      </c>
      <c r="D17" s="11">
        <v>9564254</v>
      </c>
      <c r="E17" s="11">
        <f t="shared" si="0"/>
        <v>9564254</v>
      </c>
      <c r="F17" s="12">
        <v>8970196</v>
      </c>
      <c r="I17" s="16"/>
    </row>
    <row r="18" spans="1:9" ht="12.75">
      <c r="A18" s="14" t="s">
        <v>19</v>
      </c>
      <c r="B18" s="15">
        <v>0</v>
      </c>
      <c r="C18" s="11">
        <v>0</v>
      </c>
      <c r="D18" s="11">
        <v>0</v>
      </c>
      <c r="E18" s="11">
        <f t="shared" si="0"/>
        <v>0</v>
      </c>
      <c r="F18" s="12">
        <v>0</v>
      </c>
      <c r="I18" s="16"/>
    </row>
    <row r="19" spans="1:9" ht="12.75">
      <c r="A19" s="18" t="s">
        <v>20</v>
      </c>
      <c r="B19" s="19">
        <f>53459566-B8</f>
        <v>26091278</v>
      </c>
      <c r="C19" s="20">
        <v>0</v>
      </c>
      <c r="D19" s="20">
        <v>0</v>
      </c>
      <c r="E19" s="20">
        <f t="shared" si="0"/>
        <v>26091278</v>
      </c>
      <c r="F19" s="28">
        <v>28313301</v>
      </c>
      <c r="I19" s="16"/>
    </row>
    <row r="20" spans="1:10" s="27" customFormat="1" ht="12.75">
      <c r="A20" s="22" t="s">
        <v>21</v>
      </c>
      <c r="B20" s="29">
        <f>SUM(B14:B19)</f>
        <v>26091278</v>
      </c>
      <c r="C20" s="24">
        <f>SUM(C14:C19)</f>
        <v>0</v>
      </c>
      <c r="D20" s="24">
        <f>SUM(D14:D19)</f>
        <v>286418395</v>
      </c>
      <c r="E20" s="24">
        <f>SUM(B20:D20)</f>
        <v>312509673</v>
      </c>
      <c r="F20" s="25">
        <v>319549248</v>
      </c>
      <c r="G20" s="3"/>
      <c r="H20" s="4"/>
      <c r="I20" s="16"/>
      <c r="J20" s="3"/>
    </row>
    <row r="21" spans="1:9" ht="12.75">
      <c r="A21" s="13" t="s">
        <v>22</v>
      </c>
      <c r="B21" s="10">
        <v>0</v>
      </c>
      <c r="C21" s="11">
        <v>0</v>
      </c>
      <c r="D21" s="11">
        <f>24145765+56567343</f>
        <v>80713108</v>
      </c>
      <c r="E21" s="11">
        <f t="shared" si="0"/>
        <v>80713108</v>
      </c>
      <c r="F21" s="12">
        <v>79830664</v>
      </c>
      <c r="I21" s="16"/>
    </row>
    <row r="22" spans="1:9" ht="12.75">
      <c r="A22" s="13" t="s">
        <v>23</v>
      </c>
      <c r="B22" s="10">
        <v>0</v>
      </c>
      <c r="C22" s="11">
        <v>28917066</v>
      </c>
      <c r="D22" s="11">
        <v>0</v>
      </c>
      <c r="E22" s="30">
        <f t="shared" si="0"/>
        <v>28917066</v>
      </c>
      <c r="F22" s="31">
        <v>28604369</v>
      </c>
      <c r="I22" s="16"/>
    </row>
    <row r="23" spans="1:9" ht="12.75">
      <c r="A23" s="13" t="s">
        <v>24</v>
      </c>
      <c r="B23" s="10">
        <v>0</v>
      </c>
      <c r="C23" s="11">
        <v>181109970</v>
      </c>
      <c r="D23" s="11">
        <v>0</v>
      </c>
      <c r="E23" s="11">
        <f t="shared" si="0"/>
        <v>181109970</v>
      </c>
      <c r="F23" s="12">
        <v>161071733</v>
      </c>
      <c r="I23" s="16"/>
    </row>
    <row r="24" spans="1:9" ht="12.75">
      <c r="A24" s="13" t="s">
        <v>25</v>
      </c>
      <c r="B24" s="10">
        <v>0</v>
      </c>
      <c r="C24" s="11">
        <v>0</v>
      </c>
      <c r="D24" s="11">
        <v>0</v>
      </c>
      <c r="E24" s="11">
        <f t="shared" si="0"/>
        <v>0</v>
      </c>
      <c r="F24" s="12">
        <v>0</v>
      </c>
      <c r="I24" s="16"/>
    </row>
    <row r="25" spans="1:9" ht="12.75">
      <c r="A25" s="13" t="s">
        <v>26</v>
      </c>
      <c r="B25" s="10"/>
      <c r="C25" s="11"/>
      <c r="D25" s="11"/>
      <c r="E25" s="11"/>
      <c r="F25" s="12"/>
      <c r="I25" s="16"/>
    </row>
    <row r="26" spans="1:15" ht="12.75">
      <c r="A26" s="14" t="s">
        <v>27</v>
      </c>
      <c r="B26" s="10">
        <v>55193240</v>
      </c>
      <c r="C26" s="11">
        <v>22571912</v>
      </c>
      <c r="D26" s="11">
        <v>0</v>
      </c>
      <c r="E26" s="11">
        <f t="shared" si="0"/>
        <v>77765152</v>
      </c>
      <c r="F26" s="12">
        <v>79137964</v>
      </c>
      <c r="I26" s="16"/>
      <c r="O26" s="4"/>
    </row>
    <row r="27" spans="1:15" ht="12.75">
      <c r="A27" s="14" t="s">
        <v>28</v>
      </c>
      <c r="B27" s="10">
        <v>0</v>
      </c>
      <c r="C27" s="11">
        <v>0</v>
      </c>
      <c r="D27" s="11">
        <v>0</v>
      </c>
      <c r="E27" s="11">
        <f t="shared" si="0"/>
        <v>0</v>
      </c>
      <c r="F27" s="12">
        <v>0</v>
      </c>
      <c r="I27" s="16"/>
      <c r="O27" s="4"/>
    </row>
    <row r="28" spans="1:15" ht="13.5" thickBot="1">
      <c r="A28" s="32" t="s">
        <v>29</v>
      </c>
      <c r="B28" s="33">
        <f>4654339-2</f>
        <v>4654337</v>
      </c>
      <c r="C28" s="34">
        <v>9528126</v>
      </c>
      <c r="D28" s="11">
        <v>0</v>
      </c>
      <c r="E28" s="35">
        <f t="shared" si="0"/>
        <v>14182463</v>
      </c>
      <c r="F28" s="36">
        <v>13693839</v>
      </c>
      <c r="I28" s="16"/>
      <c r="O28" s="4"/>
    </row>
    <row r="29" spans="1:11" s="27" customFormat="1" ht="13.5" thickTop="1">
      <c r="A29" s="59" t="s">
        <v>30</v>
      </c>
      <c r="B29" s="60">
        <f>SUM(B21:B28)+B20+B13</f>
        <v>600012356</v>
      </c>
      <c r="C29" s="61">
        <f>SUM(C21:C28)+C20+C13</f>
        <v>304621796</v>
      </c>
      <c r="D29" s="61">
        <f>SUM(D21:D28)+D20+D13</f>
        <v>367131503</v>
      </c>
      <c r="E29" s="61">
        <f>SUM(E21:E28)+E20+E13</f>
        <v>1271765655</v>
      </c>
      <c r="F29" s="62">
        <v>1239419705</v>
      </c>
      <c r="G29" s="3"/>
      <c r="H29" s="4"/>
      <c r="I29" s="16"/>
      <c r="J29" s="3"/>
      <c r="K29" s="26"/>
    </row>
    <row r="30" spans="1:9" ht="8.25" customHeight="1">
      <c r="A30" s="13"/>
      <c r="B30" s="10"/>
      <c r="C30" s="11"/>
      <c r="D30" s="11"/>
      <c r="E30" s="11"/>
      <c r="F30" s="12"/>
      <c r="I30" s="16"/>
    </row>
    <row r="31" spans="1:9" ht="12.75">
      <c r="A31" s="9" t="s">
        <v>31</v>
      </c>
      <c r="B31" s="10"/>
      <c r="C31" s="11"/>
      <c r="D31" s="11"/>
      <c r="E31" s="11"/>
      <c r="F31" s="12"/>
      <c r="I31" s="16"/>
    </row>
    <row r="32" spans="1:9" ht="12.75">
      <c r="A32" s="13" t="s">
        <v>32</v>
      </c>
      <c r="B32" s="10"/>
      <c r="C32" s="11"/>
      <c r="D32" s="11"/>
      <c r="E32" s="11"/>
      <c r="F32" s="12"/>
      <c r="I32" s="16"/>
    </row>
    <row r="33" spans="1:9" ht="12.75">
      <c r="A33" s="14" t="s">
        <v>33</v>
      </c>
      <c r="B33" s="10">
        <v>329152933</v>
      </c>
      <c r="C33" s="11">
        <v>35640781</v>
      </c>
      <c r="D33" s="11">
        <v>37872166</v>
      </c>
      <c r="E33" s="11">
        <f aca="true" t="shared" si="1" ref="E33:E43">+B33+C33+D33</f>
        <v>402665880</v>
      </c>
      <c r="F33" s="12">
        <v>390681532</v>
      </c>
      <c r="I33" s="16"/>
    </row>
    <row r="34" spans="1:9" ht="12.75">
      <c r="A34" s="14" t="s">
        <v>34</v>
      </c>
      <c r="B34" s="10">
        <v>4592608</v>
      </c>
      <c r="C34" s="11">
        <v>648014</v>
      </c>
      <c r="D34" s="11">
        <v>263299858</v>
      </c>
      <c r="E34" s="11">
        <f t="shared" si="1"/>
        <v>268540480</v>
      </c>
      <c r="F34" s="12">
        <v>274107162</v>
      </c>
      <c r="I34" s="16"/>
    </row>
    <row r="35" spans="1:9" ht="12.75">
      <c r="A35" s="14" t="s">
        <v>35</v>
      </c>
      <c r="B35" s="10">
        <v>766281</v>
      </c>
      <c r="C35" s="11">
        <v>2721660</v>
      </c>
      <c r="D35" s="11">
        <v>2960792</v>
      </c>
      <c r="E35" s="11">
        <f t="shared" si="1"/>
        <v>6448733</v>
      </c>
      <c r="F35" s="12">
        <v>6283973</v>
      </c>
      <c r="I35" s="16"/>
    </row>
    <row r="36" spans="1:9" ht="12.75">
      <c r="A36" s="14" t="s">
        <v>36</v>
      </c>
      <c r="B36" s="10">
        <v>82842773</v>
      </c>
      <c r="C36" s="11">
        <v>6480142</v>
      </c>
      <c r="D36" s="11">
        <v>3491083</v>
      </c>
      <c r="E36" s="11">
        <f t="shared" si="1"/>
        <v>92813998</v>
      </c>
      <c r="F36" s="31">
        <v>90576683</v>
      </c>
      <c r="I36" s="16"/>
    </row>
    <row r="37" spans="1:9" ht="12.75">
      <c r="A37" s="14" t="s">
        <v>37</v>
      </c>
      <c r="B37" s="10">
        <v>30833350</v>
      </c>
      <c r="C37" s="11">
        <v>40824895</v>
      </c>
      <c r="D37" s="11">
        <v>1767637</v>
      </c>
      <c r="E37" s="11">
        <f t="shared" si="1"/>
        <v>73425882</v>
      </c>
      <c r="F37" s="12">
        <v>72975295</v>
      </c>
      <c r="I37" s="16"/>
    </row>
    <row r="38" spans="1:9" ht="12.75">
      <c r="A38" s="14" t="s">
        <v>38</v>
      </c>
      <c r="B38" s="10">
        <v>39123485</v>
      </c>
      <c r="C38" s="11">
        <v>4147291</v>
      </c>
      <c r="D38" s="11">
        <v>751246</v>
      </c>
      <c r="E38" s="11">
        <f t="shared" si="1"/>
        <v>44022022</v>
      </c>
      <c r="F38" s="12">
        <v>41352043</v>
      </c>
      <c r="I38" s="16"/>
    </row>
    <row r="39" spans="1:9" ht="12.75">
      <c r="A39" s="14" t="s">
        <v>39</v>
      </c>
      <c r="B39" s="10">
        <f>70534339+200000-2</f>
        <v>70734337</v>
      </c>
      <c r="C39" s="11">
        <v>0</v>
      </c>
      <c r="D39" s="11">
        <v>309336</v>
      </c>
      <c r="E39" s="11">
        <f t="shared" si="1"/>
        <v>71043673</v>
      </c>
      <c r="F39" s="31">
        <v>66824955</v>
      </c>
      <c r="I39" s="16"/>
    </row>
    <row r="40" spans="1:9" ht="12.75">
      <c r="A40" s="14" t="s">
        <v>40</v>
      </c>
      <c r="B40" s="10">
        <f>42166589-200000</f>
        <v>41966589</v>
      </c>
      <c r="C40" s="11">
        <v>10368227</v>
      </c>
      <c r="D40" s="11">
        <v>45074743</v>
      </c>
      <c r="E40" s="11">
        <f t="shared" si="1"/>
        <v>97409559</v>
      </c>
      <c r="F40" s="12">
        <v>95185428</v>
      </c>
      <c r="I40" s="16"/>
    </row>
    <row r="41" spans="1:9" ht="12.75">
      <c r="A41" s="13" t="s">
        <v>41</v>
      </c>
      <c r="B41" s="10">
        <v>0</v>
      </c>
      <c r="C41" s="11">
        <v>158374672</v>
      </c>
      <c r="D41" s="11">
        <v>8617230</v>
      </c>
      <c r="E41" s="30">
        <f t="shared" si="1"/>
        <v>166991902</v>
      </c>
      <c r="F41" s="12">
        <v>153754098</v>
      </c>
      <c r="I41" s="16"/>
    </row>
    <row r="42" spans="1:9" ht="12.75">
      <c r="A42" s="13" t="s">
        <v>25</v>
      </c>
      <c r="B42" s="10">
        <v>0</v>
      </c>
      <c r="C42" s="11">
        <v>0</v>
      </c>
      <c r="D42" s="11">
        <v>0</v>
      </c>
      <c r="E42" s="11">
        <f t="shared" si="1"/>
        <v>0</v>
      </c>
      <c r="F42" s="12">
        <v>0</v>
      </c>
      <c r="I42" s="16"/>
    </row>
    <row r="43" spans="1:9" ht="13.5" thickBot="1">
      <c r="A43" s="37" t="s">
        <v>42</v>
      </c>
      <c r="B43" s="33">
        <v>0</v>
      </c>
      <c r="C43" s="34">
        <v>0</v>
      </c>
      <c r="D43" s="34">
        <v>0</v>
      </c>
      <c r="E43" s="34">
        <f t="shared" si="1"/>
        <v>0</v>
      </c>
      <c r="F43" s="38">
        <v>0</v>
      </c>
      <c r="I43" s="16"/>
    </row>
    <row r="44" spans="1:10" s="27" customFormat="1" ht="13.5" thickTop="1">
      <c r="A44" s="59" t="s">
        <v>43</v>
      </c>
      <c r="B44" s="60">
        <f>SUM(B33:B43)</f>
        <v>600012356</v>
      </c>
      <c r="C44" s="61">
        <f>SUM(C33:C43)</f>
        <v>259205682</v>
      </c>
      <c r="D44" s="61">
        <f>SUM(D33:D43)</f>
        <v>364144091</v>
      </c>
      <c r="E44" s="61">
        <f>SUM(B44:D44)</f>
        <v>1223362129</v>
      </c>
      <c r="F44" s="62">
        <v>1191741169</v>
      </c>
      <c r="G44" s="3"/>
      <c r="H44" s="4"/>
      <c r="I44" s="16"/>
      <c r="J44" s="3"/>
    </row>
    <row r="45" spans="1:9" ht="6.75" customHeight="1">
      <c r="A45" s="13"/>
      <c r="B45" s="10"/>
      <c r="C45" s="11"/>
      <c r="D45" s="11"/>
      <c r="E45" s="11"/>
      <c r="F45" s="12"/>
      <c r="I45" s="16"/>
    </row>
    <row r="46" spans="1:9" ht="12.75">
      <c r="A46" s="9" t="s">
        <v>44</v>
      </c>
      <c r="B46" s="10"/>
      <c r="C46" s="11"/>
      <c r="D46" s="11"/>
      <c r="E46" s="11"/>
      <c r="F46" s="12"/>
      <c r="I46" s="16"/>
    </row>
    <row r="47" spans="1:9" ht="12.75">
      <c r="A47" s="13" t="s">
        <v>45</v>
      </c>
      <c r="B47" s="10"/>
      <c r="C47" s="11"/>
      <c r="D47" s="11"/>
      <c r="E47" s="11"/>
      <c r="F47" s="12"/>
      <c r="I47" s="16"/>
    </row>
    <row r="48" spans="1:9" ht="12.75">
      <c r="A48" s="14" t="s">
        <v>46</v>
      </c>
      <c r="B48" s="10">
        <v>0</v>
      </c>
      <c r="C48" s="11">
        <f>20210000+20988257</f>
        <v>41198257</v>
      </c>
      <c r="D48" s="11">
        <v>0</v>
      </c>
      <c r="E48" s="11">
        <f>+B48+C48+D48</f>
        <v>41198257</v>
      </c>
      <c r="F48" s="12">
        <v>40057310</v>
      </c>
      <c r="I48" s="16"/>
    </row>
    <row r="49" spans="1:9" ht="12.75">
      <c r="A49" s="14" t="s">
        <v>47</v>
      </c>
      <c r="B49" s="10">
        <v>0</v>
      </c>
      <c r="C49" s="11">
        <v>0</v>
      </c>
      <c r="D49" s="11">
        <v>0</v>
      </c>
      <c r="E49" s="11">
        <f>+B49+C49+D49</f>
        <v>0</v>
      </c>
      <c r="F49" s="12">
        <v>0</v>
      </c>
      <c r="I49" s="16"/>
    </row>
    <row r="50" spans="1:9" ht="12.75">
      <c r="A50" s="18" t="s">
        <v>48</v>
      </c>
      <c r="B50" s="39">
        <v>0</v>
      </c>
      <c r="C50" s="20">
        <v>0</v>
      </c>
      <c r="D50" s="20">
        <v>0</v>
      </c>
      <c r="E50" s="20">
        <f>+B50+C50+D50</f>
        <v>0</v>
      </c>
      <c r="F50" s="21">
        <v>0</v>
      </c>
      <c r="I50" s="16"/>
    </row>
    <row r="51" spans="1:9" ht="12.75">
      <c r="A51" s="40" t="s">
        <v>49</v>
      </c>
      <c r="B51" s="41">
        <f>SUM(B48:B50)</f>
        <v>0</v>
      </c>
      <c r="C51" s="42">
        <f>SUM(C48:C50)</f>
        <v>41198257</v>
      </c>
      <c r="D51" s="42">
        <f>SUM(D48:D50)</f>
        <v>0</v>
      </c>
      <c r="E51" s="42">
        <f>SUM(B51:D51)</f>
        <v>41198257</v>
      </c>
      <c r="F51" s="43">
        <v>40057310</v>
      </c>
      <c r="I51" s="16"/>
    </row>
    <row r="52" spans="1:9" ht="12.75">
      <c r="A52" s="13"/>
      <c r="B52" s="10"/>
      <c r="C52" s="11"/>
      <c r="D52" s="11"/>
      <c r="E52" s="11"/>
      <c r="F52" s="12"/>
      <c r="I52" s="16"/>
    </row>
    <row r="53" spans="1:9" ht="12.75">
      <c r="A53" s="13" t="s">
        <v>50</v>
      </c>
      <c r="B53" s="10"/>
      <c r="C53" s="11"/>
      <c r="D53" s="11"/>
      <c r="E53" s="11"/>
      <c r="F53" s="12"/>
      <c r="I53" s="16"/>
    </row>
    <row r="54" spans="1:9" ht="12.75">
      <c r="A54" s="14" t="s">
        <v>51</v>
      </c>
      <c r="B54" s="10">
        <v>0</v>
      </c>
      <c r="C54" s="11">
        <v>0</v>
      </c>
      <c r="D54" s="11">
        <v>0</v>
      </c>
      <c r="E54" s="11">
        <f>+B54+C54+D54</f>
        <v>0</v>
      </c>
      <c r="F54" s="12">
        <v>0</v>
      </c>
      <c r="I54" s="16"/>
    </row>
    <row r="55" spans="1:9" ht="12.75">
      <c r="A55" s="18" t="s">
        <v>42</v>
      </c>
      <c r="B55" s="39">
        <v>0</v>
      </c>
      <c r="C55" s="20">
        <v>4217857</v>
      </c>
      <c r="D55" s="20">
        <v>2987412</v>
      </c>
      <c r="E55" s="20">
        <f>+B55+C55+D55</f>
        <v>7205269</v>
      </c>
      <c r="F55" s="21">
        <v>7621226</v>
      </c>
      <c r="I55" s="16"/>
    </row>
    <row r="56" spans="1:9" ht="13.5" thickBot="1">
      <c r="A56" s="44" t="s">
        <v>52</v>
      </c>
      <c r="B56" s="45">
        <f>SUM(B54:B55)</f>
        <v>0</v>
      </c>
      <c r="C56" s="46">
        <f>SUM(C54:C55)</f>
        <v>4217857</v>
      </c>
      <c r="D56" s="46">
        <f>SUM(D54:D55)</f>
        <v>2987412</v>
      </c>
      <c r="E56" s="46">
        <f>+B56+C56+D56</f>
        <v>7205269</v>
      </c>
      <c r="F56" s="47">
        <v>7621226</v>
      </c>
      <c r="I56" s="16"/>
    </row>
    <row r="57" spans="1:10" s="27" customFormat="1" ht="13.5" thickTop="1">
      <c r="A57" s="65" t="s">
        <v>53</v>
      </c>
      <c r="B57" s="66">
        <f>+B44+B51+B56</f>
        <v>600012356</v>
      </c>
      <c r="C57" s="67">
        <f>+C56+C51+C44</f>
        <v>304621796</v>
      </c>
      <c r="D57" s="67">
        <f>+D56+D51+D44</f>
        <v>367131503</v>
      </c>
      <c r="E57" s="67">
        <f>+B57+C57+D57</f>
        <v>1271765655</v>
      </c>
      <c r="F57" s="68">
        <v>1239419705</v>
      </c>
      <c r="G57" s="3"/>
      <c r="H57" s="4"/>
      <c r="I57" s="16"/>
      <c r="J57" s="3"/>
    </row>
    <row r="58" spans="1:6" ht="6.75" customHeight="1">
      <c r="A58" s="13"/>
      <c r="B58" s="10"/>
      <c r="C58" s="11"/>
      <c r="D58" s="11"/>
      <c r="E58" s="11"/>
      <c r="F58" s="12"/>
    </row>
    <row r="59" spans="1:6" ht="18" customHeight="1" thickBot="1">
      <c r="A59" s="48" t="s">
        <v>54</v>
      </c>
      <c r="B59" s="49">
        <f>+B29-B57</f>
        <v>0</v>
      </c>
      <c r="C59" s="50">
        <f>+C29-C57</f>
        <v>0</v>
      </c>
      <c r="D59" s="50">
        <f>+D29-D57</f>
        <v>0</v>
      </c>
      <c r="E59" s="51">
        <f>+E29-E57</f>
        <v>0</v>
      </c>
      <c r="F59" s="52">
        <v>0</v>
      </c>
    </row>
    <row r="61" ht="12.75">
      <c r="A61" s="63" t="s">
        <v>71</v>
      </c>
    </row>
    <row r="62" ht="12.75">
      <c r="A62" s="64" t="s">
        <v>66</v>
      </c>
    </row>
    <row r="63" ht="12.75">
      <c r="A63" s="64" t="s">
        <v>68</v>
      </c>
    </row>
    <row r="64" ht="12.75">
      <c r="A64" s="64" t="s">
        <v>55</v>
      </c>
    </row>
    <row r="65" ht="12.75">
      <c r="A65" s="64" t="s">
        <v>56</v>
      </c>
    </row>
    <row r="66" ht="12.75">
      <c r="A66" s="64" t="s">
        <v>57</v>
      </c>
    </row>
    <row r="67" spans="1:2" ht="12.75">
      <c r="A67" s="64" t="s">
        <v>58</v>
      </c>
      <c r="B67" s="55"/>
    </row>
    <row r="68" spans="1:8" ht="12.75">
      <c r="A68" s="64" t="s">
        <v>59</v>
      </c>
      <c r="B68" s="55"/>
      <c r="C68" s="55"/>
      <c r="D68" s="55"/>
      <c r="E68" s="55"/>
      <c r="F68" s="55"/>
      <c r="G68" s="56"/>
      <c r="H68" s="57"/>
    </row>
    <row r="69" spans="1:2" ht="12.75">
      <c r="A69" s="64" t="s">
        <v>67</v>
      </c>
      <c r="B69" s="55"/>
    </row>
    <row r="70" ht="12.75">
      <c r="A70" s="54"/>
    </row>
    <row r="74" ht="12.75">
      <c r="B74" s="58"/>
    </row>
    <row r="75" ht="12.75">
      <c r="B75" s="58"/>
    </row>
  </sheetData>
  <sheetProtection/>
  <mergeCells count="4">
    <mergeCell ref="A1:F1"/>
    <mergeCell ref="A2:F2"/>
    <mergeCell ref="A3:F3"/>
    <mergeCell ref="A4:F4"/>
  </mergeCells>
  <printOptions/>
  <pageMargins left="0.7" right="0.7" top="0.5" bottom="0.5" header="0.3" footer="0.3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G5" sqref="G5"/>
    </sheetView>
  </sheetViews>
  <sheetFormatPr defaultColWidth="17.00390625" defaultRowHeight="12.75"/>
  <cols>
    <col min="1" max="1" width="51.57421875" style="69" customWidth="1"/>
    <col min="2" max="2" width="17.00390625" style="116" customWidth="1"/>
    <col min="3" max="4" width="15.7109375" style="116" customWidth="1"/>
    <col min="5" max="5" width="18.00390625" style="116" customWidth="1"/>
    <col min="6" max="6" width="17.57421875" style="116" customWidth="1"/>
    <col min="7" max="7" width="14.57421875" style="69" customWidth="1"/>
    <col min="8" max="8" width="12.57421875" style="69" customWidth="1"/>
    <col min="9" max="9" width="9.140625" style="69" customWidth="1"/>
    <col min="10" max="10" width="16.140625" style="69" bestFit="1" customWidth="1"/>
    <col min="11" max="11" width="14.28125" style="69" bestFit="1" customWidth="1"/>
    <col min="12" max="254" width="9.140625" style="69" customWidth="1"/>
    <col min="255" max="255" width="51.57421875" style="69" customWidth="1"/>
    <col min="256" max="16384" width="17.00390625" style="69" customWidth="1"/>
  </cols>
  <sheetData>
    <row r="1" spans="1:6" ht="15.75">
      <c r="A1" s="141" t="s">
        <v>65</v>
      </c>
      <c r="B1" s="141"/>
      <c r="C1" s="141"/>
      <c r="D1" s="141"/>
      <c r="E1" s="141"/>
      <c r="F1" s="141"/>
    </row>
    <row r="2" spans="1:6" ht="15.75">
      <c r="A2" s="141" t="s">
        <v>0</v>
      </c>
      <c r="B2" s="141"/>
      <c r="C2" s="141"/>
      <c r="D2" s="141"/>
      <c r="E2" s="141"/>
      <c r="F2" s="141"/>
    </row>
    <row r="3" spans="1:6" ht="15">
      <c r="A3" s="142" t="s">
        <v>60</v>
      </c>
      <c r="B3" s="142"/>
      <c r="C3" s="142"/>
      <c r="D3" s="142"/>
      <c r="E3" s="142"/>
      <c r="F3" s="142"/>
    </row>
    <row r="4" spans="1:6" ht="15.75" customHeight="1" thickBot="1">
      <c r="A4" s="143"/>
      <c r="B4" s="143"/>
      <c r="C4" s="143"/>
      <c r="D4" s="143"/>
      <c r="E4" s="143"/>
      <c r="F4" s="143"/>
    </row>
    <row r="5" spans="1:8" s="71" customFormat="1" ht="39" thickBot="1">
      <c r="A5" s="148" t="s">
        <v>2</v>
      </c>
      <c r="B5" s="149" t="s">
        <v>3</v>
      </c>
      <c r="C5" s="150" t="s">
        <v>4</v>
      </c>
      <c r="D5" s="150" t="s">
        <v>73</v>
      </c>
      <c r="E5" s="150" t="s">
        <v>5</v>
      </c>
      <c r="F5" s="151" t="s">
        <v>6</v>
      </c>
      <c r="G5" s="70"/>
      <c r="H5" s="70"/>
    </row>
    <row r="6" spans="1:6" ht="12.75">
      <c r="A6" s="72" t="s">
        <v>7</v>
      </c>
      <c r="B6" s="73"/>
      <c r="C6" s="74"/>
      <c r="D6" s="74"/>
      <c r="E6" s="74"/>
      <c r="F6" s="75"/>
    </row>
    <row r="7" spans="1:6" ht="12.75">
      <c r="A7" s="76" t="s">
        <v>8</v>
      </c>
      <c r="B7" s="73"/>
      <c r="C7" s="74"/>
      <c r="D7" s="74"/>
      <c r="E7" s="74"/>
      <c r="F7" s="75"/>
    </row>
    <row r="8" spans="1:8" ht="12.75">
      <c r="A8" s="77" t="s">
        <v>9</v>
      </c>
      <c r="B8" s="78">
        <v>10899476</v>
      </c>
      <c r="C8" s="74">
        <v>0</v>
      </c>
      <c r="D8" s="74">
        <v>0</v>
      </c>
      <c r="E8" s="74">
        <v>10899476</v>
      </c>
      <c r="F8" s="75">
        <v>11003646</v>
      </c>
      <c r="H8" s="79"/>
    </row>
    <row r="9" spans="1:8" ht="12.75">
      <c r="A9" s="77" t="s">
        <v>10</v>
      </c>
      <c r="B9" s="78">
        <v>60447605</v>
      </c>
      <c r="C9" s="74">
        <v>0</v>
      </c>
      <c r="D9" s="74">
        <v>0</v>
      </c>
      <c r="E9" s="74">
        <v>60447605</v>
      </c>
      <c r="F9" s="75">
        <v>56989592</v>
      </c>
      <c r="H9" s="79"/>
    </row>
    <row r="10" spans="1:8" ht="12.75">
      <c r="A10" s="77" t="s">
        <v>11</v>
      </c>
      <c r="B10" s="78">
        <v>14168222</v>
      </c>
      <c r="C10" s="74">
        <v>0</v>
      </c>
      <c r="D10" s="74">
        <v>0</v>
      </c>
      <c r="E10" s="74">
        <v>14168222</v>
      </c>
      <c r="F10" s="75">
        <v>12152839</v>
      </c>
      <c r="H10" s="79"/>
    </row>
    <row r="11" spans="1:8" ht="12.75">
      <c r="A11" s="77" t="s">
        <v>12</v>
      </c>
      <c r="B11" s="73">
        <v>0</v>
      </c>
      <c r="C11" s="74">
        <v>4430607</v>
      </c>
      <c r="D11" s="74">
        <v>0</v>
      </c>
      <c r="E11" s="74">
        <v>4430607</v>
      </c>
      <c r="F11" s="75">
        <v>4339691</v>
      </c>
      <c r="H11" s="79"/>
    </row>
    <row r="12" spans="1:8" ht="12.75">
      <c r="A12" s="80" t="s">
        <v>13</v>
      </c>
      <c r="B12" s="81">
        <v>3848177</v>
      </c>
      <c r="C12" s="82">
        <v>8201642</v>
      </c>
      <c r="D12" s="74">
        <v>0</v>
      </c>
      <c r="E12" s="82">
        <v>12049819</v>
      </c>
      <c r="F12" s="83">
        <v>12354252</v>
      </c>
      <c r="H12" s="79"/>
    </row>
    <row r="13" spans="1:8" s="89" customFormat="1" ht="12.75">
      <c r="A13" s="84" t="s">
        <v>14</v>
      </c>
      <c r="B13" s="85">
        <v>89363480</v>
      </c>
      <c r="C13" s="86">
        <v>12632249</v>
      </c>
      <c r="D13" s="87">
        <v>0</v>
      </c>
      <c r="E13" s="87">
        <v>101995729</v>
      </c>
      <c r="F13" s="88">
        <v>96840020</v>
      </c>
      <c r="G13" s="69"/>
      <c r="H13" s="79"/>
    </row>
    <row r="14" spans="1:8" ht="12.75">
      <c r="A14" s="76" t="s">
        <v>15</v>
      </c>
      <c r="B14" s="78">
        <v>0</v>
      </c>
      <c r="C14" s="74">
        <v>0</v>
      </c>
      <c r="D14" s="74">
        <v>0</v>
      </c>
      <c r="E14" s="74">
        <v>0</v>
      </c>
      <c r="F14" s="75">
        <v>0</v>
      </c>
      <c r="H14" s="79"/>
    </row>
    <row r="15" spans="1:8" ht="12.75">
      <c r="A15" s="76" t="s">
        <v>16</v>
      </c>
      <c r="B15" s="78"/>
      <c r="C15" s="74"/>
      <c r="D15" s="74"/>
      <c r="E15" s="74"/>
      <c r="F15" s="75"/>
      <c r="H15" s="79"/>
    </row>
    <row r="16" spans="1:8" ht="12.75">
      <c r="A16" s="77" t="s">
        <v>17</v>
      </c>
      <c r="B16" s="73">
        <v>0</v>
      </c>
      <c r="C16" s="74">
        <v>0</v>
      </c>
      <c r="D16" s="74">
        <v>22528522</v>
      </c>
      <c r="E16" s="74">
        <v>22528522</v>
      </c>
      <c r="F16" s="75">
        <v>21342235</v>
      </c>
      <c r="H16" s="79"/>
    </row>
    <row r="17" spans="1:8" ht="12.75">
      <c r="A17" s="77" t="s">
        <v>18</v>
      </c>
      <c r="B17" s="73">
        <v>0</v>
      </c>
      <c r="C17" s="74">
        <v>0</v>
      </c>
      <c r="D17" s="74">
        <v>4478092</v>
      </c>
      <c r="E17" s="74">
        <v>4478092</v>
      </c>
      <c r="F17" s="75">
        <v>4892663</v>
      </c>
      <c r="H17" s="79"/>
    </row>
    <row r="18" spans="1:8" ht="12.75">
      <c r="A18" s="77" t="s">
        <v>19</v>
      </c>
      <c r="B18" s="73">
        <v>0</v>
      </c>
      <c r="C18" s="74">
        <v>0</v>
      </c>
      <c r="D18" s="74">
        <v>0</v>
      </c>
      <c r="E18" s="74">
        <v>0</v>
      </c>
      <c r="F18" s="75">
        <v>0</v>
      </c>
      <c r="H18" s="79"/>
    </row>
    <row r="19" spans="1:8" ht="12.75">
      <c r="A19" s="80" t="s">
        <v>20</v>
      </c>
      <c r="B19" s="81">
        <v>6139271</v>
      </c>
      <c r="C19" s="74">
        <v>0</v>
      </c>
      <c r="D19" s="82">
        <v>0</v>
      </c>
      <c r="E19" s="82">
        <v>6139271</v>
      </c>
      <c r="F19" s="83">
        <v>6316211</v>
      </c>
      <c r="H19" s="79"/>
    </row>
    <row r="20" spans="1:8" s="89" customFormat="1" ht="12.75">
      <c r="A20" s="84" t="s">
        <v>21</v>
      </c>
      <c r="B20" s="90">
        <v>6139271</v>
      </c>
      <c r="C20" s="87">
        <v>0</v>
      </c>
      <c r="D20" s="87">
        <v>27006614</v>
      </c>
      <c r="E20" s="87">
        <v>33145885</v>
      </c>
      <c r="F20" s="88">
        <v>32551109</v>
      </c>
      <c r="G20" s="69"/>
      <c r="H20" s="79"/>
    </row>
    <row r="21" spans="1:8" ht="12.75">
      <c r="A21" s="76" t="s">
        <v>22</v>
      </c>
      <c r="B21" s="73">
        <v>0</v>
      </c>
      <c r="C21" s="74">
        <v>0</v>
      </c>
      <c r="D21" s="74">
        <v>8161126</v>
      </c>
      <c r="E21" s="74">
        <v>8161126</v>
      </c>
      <c r="F21" s="75">
        <v>7715031</v>
      </c>
      <c r="H21" s="79"/>
    </row>
    <row r="22" spans="1:8" ht="12.75">
      <c r="A22" s="76" t="s">
        <v>23</v>
      </c>
      <c r="B22" s="73">
        <v>0</v>
      </c>
      <c r="C22" s="74">
        <v>554440</v>
      </c>
      <c r="D22" s="74">
        <v>0</v>
      </c>
      <c r="E22" s="91">
        <v>554440</v>
      </c>
      <c r="F22" s="92">
        <v>491989</v>
      </c>
      <c r="H22" s="79"/>
    </row>
    <row r="23" spans="1:8" ht="12.75">
      <c r="A23" s="76" t="s">
        <v>24</v>
      </c>
      <c r="B23" s="73">
        <v>0</v>
      </c>
      <c r="C23" s="74">
        <v>17400079</v>
      </c>
      <c r="D23" s="74">
        <v>0</v>
      </c>
      <c r="E23" s="74">
        <v>17400079</v>
      </c>
      <c r="F23" s="75">
        <v>17230833</v>
      </c>
      <c r="H23" s="79"/>
    </row>
    <row r="24" spans="1:8" ht="12.75">
      <c r="A24" s="76" t="s">
        <v>25</v>
      </c>
      <c r="B24" s="73">
        <v>0</v>
      </c>
      <c r="C24" s="74">
        <v>120650</v>
      </c>
      <c r="D24" s="74">
        <v>0</v>
      </c>
      <c r="E24" s="74">
        <v>120650</v>
      </c>
      <c r="F24" s="75">
        <v>0</v>
      </c>
      <c r="H24" s="79"/>
    </row>
    <row r="25" spans="1:8" ht="12.75">
      <c r="A25" s="76" t="s">
        <v>26</v>
      </c>
      <c r="B25" s="73"/>
      <c r="C25" s="74"/>
      <c r="D25" s="74"/>
      <c r="E25" s="74"/>
      <c r="F25" s="75"/>
      <c r="H25" s="79"/>
    </row>
    <row r="26" spans="1:12" ht="12.75">
      <c r="A26" s="77" t="s">
        <v>27</v>
      </c>
      <c r="B26" s="73">
        <v>1365900</v>
      </c>
      <c r="C26" s="74">
        <v>0</v>
      </c>
      <c r="D26" s="74">
        <v>0</v>
      </c>
      <c r="E26" s="74">
        <v>1365900</v>
      </c>
      <c r="F26" s="75">
        <v>1285488</v>
      </c>
      <c r="H26" s="79"/>
      <c r="L26" s="79"/>
    </row>
    <row r="27" spans="1:12" ht="12.75">
      <c r="A27" s="77" t="s">
        <v>28</v>
      </c>
      <c r="B27" s="73">
        <v>0</v>
      </c>
      <c r="C27" s="74">
        <v>0</v>
      </c>
      <c r="D27" s="74">
        <v>0</v>
      </c>
      <c r="E27" s="74">
        <v>0</v>
      </c>
      <c r="F27" s="75">
        <v>0</v>
      </c>
      <c r="H27" s="79"/>
      <c r="L27" s="79"/>
    </row>
    <row r="28" spans="1:12" ht="13.5" thickBot="1">
      <c r="A28" s="93" t="s">
        <v>61</v>
      </c>
      <c r="B28" s="94">
        <v>2062478</v>
      </c>
      <c r="C28" s="95">
        <v>6208980</v>
      </c>
      <c r="D28" s="74">
        <v>3882</v>
      </c>
      <c r="E28" s="96">
        <v>8275340</v>
      </c>
      <c r="F28" s="97">
        <v>12126950</v>
      </c>
      <c r="H28" s="79"/>
      <c r="L28" s="79"/>
    </row>
    <row r="29" spans="1:8" s="89" customFormat="1" ht="13.5" thickTop="1">
      <c r="A29" s="119" t="s">
        <v>30</v>
      </c>
      <c r="B29" s="120">
        <v>98931129</v>
      </c>
      <c r="C29" s="121">
        <v>36916398</v>
      </c>
      <c r="D29" s="121">
        <v>35171622</v>
      </c>
      <c r="E29" s="121">
        <v>171019149</v>
      </c>
      <c r="F29" s="122">
        <v>168241420</v>
      </c>
      <c r="G29" s="69"/>
      <c r="H29" s="79"/>
    </row>
    <row r="30" spans="1:8" ht="8.25" customHeight="1">
      <c r="A30" s="76"/>
      <c r="B30" s="73"/>
      <c r="C30" s="74"/>
      <c r="D30" s="74"/>
      <c r="E30" s="74"/>
      <c r="F30" s="75"/>
      <c r="H30" s="79"/>
    </row>
    <row r="31" spans="1:8" ht="12.75">
      <c r="A31" s="72" t="s">
        <v>31</v>
      </c>
      <c r="B31" s="73"/>
      <c r="C31" s="74"/>
      <c r="D31" s="74"/>
      <c r="E31" s="74"/>
      <c r="F31" s="75"/>
      <c r="H31" s="79"/>
    </row>
    <row r="32" spans="1:8" ht="12.75">
      <c r="A32" s="76" t="s">
        <v>32</v>
      </c>
      <c r="B32" s="73"/>
      <c r="C32" s="74"/>
      <c r="D32" s="74"/>
      <c r="E32" s="74"/>
      <c r="F32" s="75"/>
      <c r="H32" s="79"/>
    </row>
    <row r="33" spans="1:8" ht="12.75">
      <c r="A33" s="77" t="s">
        <v>33</v>
      </c>
      <c r="B33" s="78">
        <v>47964252</v>
      </c>
      <c r="C33" s="74">
        <v>1742640</v>
      </c>
      <c r="D33" s="74">
        <v>2282157</v>
      </c>
      <c r="E33" s="74">
        <v>51989049</v>
      </c>
      <c r="F33" s="75">
        <v>49166748</v>
      </c>
      <c r="H33" s="127"/>
    </row>
    <row r="34" spans="1:8" ht="12.75">
      <c r="A34" s="77" t="s">
        <v>34</v>
      </c>
      <c r="B34" s="78">
        <v>427250</v>
      </c>
      <c r="C34" s="74">
        <v>21504</v>
      </c>
      <c r="D34" s="74">
        <v>3489364</v>
      </c>
      <c r="E34" s="74">
        <v>3938118</v>
      </c>
      <c r="F34" s="75">
        <v>4041344</v>
      </c>
      <c r="H34" s="127"/>
    </row>
    <row r="35" spans="1:8" ht="12.75">
      <c r="A35" s="77" t="s">
        <v>35</v>
      </c>
      <c r="B35" s="78">
        <v>0</v>
      </c>
      <c r="C35" s="74">
        <v>767340</v>
      </c>
      <c r="D35" s="74">
        <v>1540727</v>
      </c>
      <c r="E35" s="74">
        <v>2308067</v>
      </c>
      <c r="F35" s="75">
        <v>2302155</v>
      </c>
      <c r="H35" s="127"/>
    </row>
    <row r="36" spans="1:8" ht="12.75">
      <c r="A36" s="77" t="s">
        <v>36</v>
      </c>
      <c r="B36" s="78">
        <v>10482292</v>
      </c>
      <c r="C36" s="74">
        <v>591750</v>
      </c>
      <c r="D36" s="74">
        <v>1956920</v>
      </c>
      <c r="E36" s="74">
        <v>13030962</v>
      </c>
      <c r="F36" s="92">
        <v>10007516</v>
      </c>
      <c r="H36" s="128"/>
    </row>
    <row r="37" spans="1:8" ht="12.75">
      <c r="A37" s="77" t="s">
        <v>37</v>
      </c>
      <c r="B37" s="78">
        <v>8370287</v>
      </c>
      <c r="C37" s="74">
        <v>601781</v>
      </c>
      <c r="D37" s="74">
        <v>484686</v>
      </c>
      <c r="E37" s="74">
        <v>9456754</v>
      </c>
      <c r="F37" s="75">
        <v>7005679</v>
      </c>
      <c r="H37" s="127"/>
    </row>
    <row r="38" spans="1:8" ht="12.75">
      <c r="A38" s="77" t="s">
        <v>38</v>
      </c>
      <c r="B38" s="78">
        <v>14762232</v>
      </c>
      <c r="C38" s="74">
        <v>778061</v>
      </c>
      <c r="D38" s="74">
        <v>625544</v>
      </c>
      <c r="E38" s="74">
        <v>16165837</v>
      </c>
      <c r="F38" s="75">
        <v>14537621</v>
      </c>
      <c r="H38" s="127"/>
    </row>
    <row r="39" spans="1:8" ht="15" customHeight="1">
      <c r="A39" s="77" t="s">
        <v>39</v>
      </c>
      <c r="B39" s="78">
        <v>8697233</v>
      </c>
      <c r="C39" s="74">
        <v>251518</v>
      </c>
      <c r="D39" s="74">
        <v>281454</v>
      </c>
      <c r="E39" s="74">
        <v>9230205</v>
      </c>
      <c r="F39" s="92">
        <v>7813481</v>
      </c>
      <c r="H39" s="127"/>
    </row>
    <row r="40" spans="1:8" ht="12.75">
      <c r="A40" s="77" t="s">
        <v>40</v>
      </c>
      <c r="B40" s="78">
        <v>5082645</v>
      </c>
      <c r="C40" s="74">
        <v>116000</v>
      </c>
      <c r="D40" s="74">
        <v>20448637</v>
      </c>
      <c r="E40" s="74">
        <v>25647282</v>
      </c>
      <c r="F40" s="75">
        <v>27670902</v>
      </c>
      <c r="H40" s="127"/>
    </row>
    <row r="41" spans="1:8" ht="12.75">
      <c r="A41" s="76" t="s">
        <v>41</v>
      </c>
      <c r="B41" s="78">
        <v>0</v>
      </c>
      <c r="C41" s="74">
        <v>17609566</v>
      </c>
      <c r="D41" s="74">
        <v>21292</v>
      </c>
      <c r="E41" s="91">
        <v>17630858</v>
      </c>
      <c r="F41" s="75">
        <v>16776833</v>
      </c>
      <c r="H41" s="79"/>
    </row>
    <row r="42" spans="1:8" ht="12.75">
      <c r="A42" s="76" t="s">
        <v>25</v>
      </c>
      <c r="B42" s="78">
        <v>0</v>
      </c>
      <c r="C42" s="74">
        <v>535722</v>
      </c>
      <c r="D42" s="74">
        <v>40841</v>
      </c>
      <c r="E42" s="74">
        <v>576563</v>
      </c>
      <c r="F42" s="75">
        <v>574038</v>
      </c>
      <c r="H42" s="79"/>
    </row>
    <row r="43" spans="1:8" ht="13.5" thickBot="1">
      <c r="A43" s="98" t="s">
        <v>42</v>
      </c>
      <c r="B43" s="99">
        <v>0</v>
      </c>
      <c r="C43" s="95">
        <v>0</v>
      </c>
      <c r="D43" s="95">
        <v>0</v>
      </c>
      <c r="E43" s="95">
        <v>0</v>
      </c>
      <c r="F43" s="100">
        <v>714775</v>
      </c>
      <c r="H43" s="79"/>
    </row>
    <row r="44" spans="1:8" s="89" customFormat="1" ht="13.5" thickTop="1">
      <c r="A44" s="119" t="s">
        <v>43</v>
      </c>
      <c r="B44" s="120">
        <v>95786191</v>
      </c>
      <c r="C44" s="121">
        <v>23015882</v>
      </c>
      <c r="D44" s="121">
        <v>31171622</v>
      </c>
      <c r="E44" s="121">
        <v>149973695</v>
      </c>
      <c r="F44" s="122">
        <v>140611092</v>
      </c>
      <c r="G44" s="69"/>
      <c r="H44" s="79"/>
    </row>
    <row r="45" spans="1:8" ht="6.75" customHeight="1">
      <c r="A45" s="76"/>
      <c r="B45" s="73"/>
      <c r="C45" s="74"/>
      <c r="D45" s="74"/>
      <c r="E45" s="74"/>
      <c r="F45" s="75"/>
      <c r="H45" s="79"/>
    </row>
    <row r="46" spans="1:8" ht="12.75">
      <c r="A46" s="72" t="s">
        <v>44</v>
      </c>
      <c r="B46" s="73"/>
      <c r="C46" s="74"/>
      <c r="D46" s="74"/>
      <c r="E46" s="74"/>
      <c r="F46" s="75"/>
      <c r="H46" s="79"/>
    </row>
    <row r="47" spans="1:8" ht="12.75">
      <c r="A47" s="76" t="s">
        <v>45</v>
      </c>
      <c r="B47" s="73"/>
      <c r="C47" s="74"/>
      <c r="D47" s="74"/>
      <c r="E47" s="74"/>
      <c r="F47" s="75"/>
      <c r="H47" s="79"/>
    </row>
    <row r="48" spans="1:8" ht="12.75">
      <c r="A48" s="77" t="s">
        <v>46</v>
      </c>
      <c r="B48" s="73">
        <v>3125646</v>
      </c>
      <c r="C48" s="74">
        <v>4956251</v>
      </c>
      <c r="D48" s="74">
        <v>0</v>
      </c>
      <c r="E48" s="74">
        <v>8081897</v>
      </c>
      <c r="F48" s="75">
        <v>7155146</v>
      </c>
      <c r="H48" s="79"/>
    </row>
    <row r="49" spans="1:8" ht="12.75">
      <c r="A49" s="77" t="s">
        <v>47</v>
      </c>
      <c r="B49" s="73">
        <v>0</v>
      </c>
      <c r="C49" s="74">
        <v>0</v>
      </c>
      <c r="D49" s="74">
        <v>0</v>
      </c>
      <c r="E49" s="74">
        <v>0</v>
      </c>
      <c r="F49" s="75">
        <v>0</v>
      </c>
      <c r="H49" s="79"/>
    </row>
    <row r="50" spans="1:8" ht="12.75">
      <c r="A50" s="80" t="s">
        <v>48</v>
      </c>
      <c r="B50" s="101">
        <v>19292</v>
      </c>
      <c r="C50" s="82">
        <v>0</v>
      </c>
      <c r="D50" s="74">
        <v>0</v>
      </c>
      <c r="E50" s="82">
        <v>19292</v>
      </c>
      <c r="F50" s="83">
        <v>0</v>
      </c>
      <c r="H50" s="79"/>
    </row>
    <row r="51" spans="1:8" ht="12.75">
      <c r="A51" s="102" t="s">
        <v>49</v>
      </c>
      <c r="B51" s="103">
        <v>3144938</v>
      </c>
      <c r="C51" s="104">
        <v>4956251</v>
      </c>
      <c r="D51" s="104">
        <v>0</v>
      </c>
      <c r="E51" s="104">
        <v>8101189</v>
      </c>
      <c r="F51" s="105">
        <v>7155146</v>
      </c>
      <c r="H51" s="79"/>
    </row>
    <row r="52" spans="1:8" ht="12.75">
      <c r="A52" s="76"/>
      <c r="B52" s="73"/>
      <c r="C52" s="74"/>
      <c r="D52" s="74"/>
      <c r="E52" s="74"/>
      <c r="F52" s="75"/>
      <c r="H52" s="79"/>
    </row>
    <row r="53" spans="1:8" ht="12.75">
      <c r="A53" s="76" t="s">
        <v>50</v>
      </c>
      <c r="B53" s="73"/>
      <c r="C53" s="74"/>
      <c r="D53" s="74"/>
      <c r="E53" s="74"/>
      <c r="F53" s="75"/>
      <c r="H53" s="79"/>
    </row>
    <row r="54" spans="1:8" ht="12.75">
      <c r="A54" s="77" t="s">
        <v>51</v>
      </c>
      <c r="B54" s="73">
        <v>0</v>
      </c>
      <c r="C54" s="74">
        <v>0</v>
      </c>
      <c r="D54" s="74">
        <v>0</v>
      </c>
      <c r="E54" s="74">
        <v>0</v>
      </c>
      <c r="F54" s="75">
        <v>8190072.800000001</v>
      </c>
      <c r="H54" s="79"/>
    </row>
    <row r="55" spans="1:8" ht="12.75">
      <c r="A55" s="80" t="s">
        <v>62</v>
      </c>
      <c r="B55" s="101">
        <v>0</v>
      </c>
      <c r="C55" s="82">
        <v>8944265</v>
      </c>
      <c r="D55" s="82">
        <v>4000000</v>
      </c>
      <c r="E55" s="82">
        <v>12944265</v>
      </c>
      <c r="F55" s="83">
        <v>12285109.2</v>
      </c>
      <c r="H55" s="79"/>
    </row>
    <row r="56" spans="1:8" ht="13.5" thickBot="1">
      <c r="A56" s="106" t="s">
        <v>52</v>
      </c>
      <c r="B56" s="107">
        <v>0</v>
      </c>
      <c r="C56" s="108">
        <v>8944265</v>
      </c>
      <c r="D56" s="108">
        <v>4000000</v>
      </c>
      <c r="E56" s="108">
        <v>12944265</v>
      </c>
      <c r="F56" s="109">
        <v>20475182</v>
      </c>
      <c r="H56" s="79"/>
    </row>
    <row r="57" spans="1:8" s="89" customFormat="1" ht="13.5" thickTop="1">
      <c r="A57" s="123" t="s">
        <v>53</v>
      </c>
      <c r="B57" s="124">
        <v>98931129</v>
      </c>
      <c r="C57" s="125">
        <v>36916398</v>
      </c>
      <c r="D57" s="125">
        <v>35171622</v>
      </c>
      <c r="E57" s="125">
        <v>171019149</v>
      </c>
      <c r="F57" s="126">
        <v>168241420</v>
      </c>
      <c r="G57" s="69"/>
      <c r="H57" s="79"/>
    </row>
    <row r="58" spans="1:8" ht="6.75" customHeight="1">
      <c r="A58" s="76"/>
      <c r="B58" s="73"/>
      <c r="C58" s="74"/>
      <c r="D58" s="74"/>
      <c r="E58" s="74"/>
      <c r="F58" s="75"/>
      <c r="H58" s="79"/>
    </row>
    <row r="59" spans="1:8" ht="18" customHeight="1" thickBot="1">
      <c r="A59" s="110" t="s">
        <v>54</v>
      </c>
      <c r="B59" s="111">
        <v>0</v>
      </c>
      <c r="C59" s="112">
        <v>0</v>
      </c>
      <c r="D59" s="112">
        <v>0</v>
      </c>
      <c r="E59" s="113">
        <v>0</v>
      </c>
      <c r="F59" s="114">
        <v>0</v>
      </c>
      <c r="H59" s="79"/>
    </row>
    <row r="61" ht="12.75">
      <c r="A61" s="115"/>
    </row>
    <row r="62" ht="12.75">
      <c r="A62" s="117"/>
    </row>
    <row r="63" ht="12.75">
      <c r="A63" s="118"/>
    </row>
  </sheetData>
  <sheetProtection/>
  <mergeCells count="4">
    <mergeCell ref="A1:F1"/>
    <mergeCell ref="A2:F2"/>
    <mergeCell ref="A3:F3"/>
    <mergeCell ref="A4:F4"/>
  </mergeCells>
  <printOptions/>
  <pageMargins left="0.7" right="0.7" top="0.5" bottom="0.5" header="0.3" footer="0.3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PageLayoutView="0" workbookViewId="0" topLeftCell="A1">
      <selection activeCell="G5" sqref="G5"/>
    </sheetView>
  </sheetViews>
  <sheetFormatPr defaultColWidth="15.7109375" defaultRowHeight="12.75"/>
  <cols>
    <col min="1" max="1" width="51.57421875" style="69" customWidth="1"/>
    <col min="2" max="2" width="17.00390625" style="116" customWidth="1"/>
    <col min="3" max="4" width="15.7109375" style="116" customWidth="1"/>
    <col min="5" max="5" width="18.00390625" style="116" customWidth="1"/>
    <col min="6" max="6" width="17.57421875" style="116" customWidth="1"/>
    <col min="7" max="7" width="14.28125" style="69" customWidth="1"/>
    <col min="8" max="8" width="9.7109375" style="69" customWidth="1"/>
    <col min="9" max="10" width="9.140625" style="69" customWidth="1"/>
    <col min="11" max="11" width="16.140625" style="69" bestFit="1" customWidth="1"/>
    <col min="12" max="12" width="14.28125" style="69" bestFit="1" customWidth="1"/>
    <col min="13" max="252" width="9.140625" style="69" customWidth="1"/>
    <col min="253" max="253" width="51.57421875" style="69" customWidth="1"/>
    <col min="254" max="254" width="17.00390625" style="69" customWidth="1"/>
    <col min="255" max="16384" width="15.7109375" style="69" customWidth="1"/>
  </cols>
  <sheetData>
    <row r="1" spans="1:6" ht="15.75">
      <c r="A1" s="141" t="s">
        <v>65</v>
      </c>
      <c r="B1" s="141"/>
      <c r="C1" s="141"/>
      <c r="D1" s="141"/>
      <c r="E1" s="141"/>
      <c r="F1" s="141"/>
    </row>
    <row r="2" spans="1:6" ht="15.75">
      <c r="A2" s="141" t="s">
        <v>0</v>
      </c>
      <c r="B2" s="141"/>
      <c r="C2" s="141"/>
      <c r="D2" s="141"/>
      <c r="E2" s="141"/>
      <c r="F2" s="141"/>
    </row>
    <row r="3" spans="1:6" ht="15">
      <c r="A3" s="142" t="s">
        <v>63</v>
      </c>
      <c r="B3" s="142"/>
      <c r="C3" s="142"/>
      <c r="D3" s="142"/>
      <c r="E3" s="142"/>
      <c r="F3" s="142"/>
    </row>
    <row r="4" spans="1:6" ht="15.75" customHeight="1" thickBot="1">
      <c r="A4" s="143"/>
      <c r="B4" s="143"/>
      <c r="C4" s="143"/>
      <c r="D4" s="143"/>
      <c r="E4" s="143"/>
      <c r="F4" s="143"/>
    </row>
    <row r="5" spans="1:8" s="71" customFormat="1" ht="39" thickBot="1">
      <c r="A5" s="148" t="s">
        <v>2</v>
      </c>
      <c r="B5" s="149" t="s">
        <v>3</v>
      </c>
      <c r="C5" s="150" t="s">
        <v>4</v>
      </c>
      <c r="D5" s="150" t="s">
        <v>73</v>
      </c>
      <c r="E5" s="150" t="s">
        <v>5</v>
      </c>
      <c r="F5" s="151" t="s">
        <v>6</v>
      </c>
      <c r="G5" s="70"/>
      <c r="H5" s="70"/>
    </row>
    <row r="6" spans="1:6" ht="12.75">
      <c r="A6" s="72" t="s">
        <v>7</v>
      </c>
      <c r="B6" s="73"/>
      <c r="C6" s="74"/>
      <c r="D6" s="74"/>
      <c r="E6" s="74"/>
      <c r="F6" s="75"/>
    </row>
    <row r="7" spans="1:6" ht="12.75">
      <c r="A7" s="76" t="s">
        <v>8</v>
      </c>
      <c r="B7" s="73"/>
      <c r="C7" s="74"/>
      <c r="D7" s="74"/>
      <c r="E7" s="74"/>
      <c r="F7" s="75"/>
    </row>
    <row r="8" spans="1:8" ht="12.75">
      <c r="A8" s="77" t="s">
        <v>9</v>
      </c>
      <c r="B8" s="78">
        <v>11564984</v>
      </c>
      <c r="C8" s="74">
        <v>0</v>
      </c>
      <c r="D8" s="74">
        <v>0</v>
      </c>
      <c r="E8" s="74">
        <v>11564984</v>
      </c>
      <c r="F8" s="75">
        <v>12120245</v>
      </c>
      <c r="H8" s="79"/>
    </row>
    <row r="9" spans="1:8" ht="12.75">
      <c r="A9" s="77" t="s">
        <v>10</v>
      </c>
      <c r="B9" s="78">
        <v>81883462</v>
      </c>
      <c r="C9" s="74">
        <v>0</v>
      </c>
      <c r="D9" s="74">
        <v>0</v>
      </c>
      <c r="E9" s="74">
        <v>81883462</v>
      </c>
      <c r="F9" s="75">
        <v>81843614</v>
      </c>
      <c r="H9" s="79"/>
    </row>
    <row r="10" spans="1:8" ht="12.75">
      <c r="A10" s="77" t="s">
        <v>11</v>
      </c>
      <c r="B10" s="78">
        <v>43114080</v>
      </c>
      <c r="C10" s="74">
        <v>0</v>
      </c>
      <c r="D10" s="74">
        <v>0</v>
      </c>
      <c r="E10" s="74">
        <v>43114080</v>
      </c>
      <c r="F10" s="75">
        <v>34003374</v>
      </c>
      <c r="H10" s="79"/>
    </row>
    <row r="11" spans="1:8" ht="12.75">
      <c r="A11" s="77" t="s">
        <v>12</v>
      </c>
      <c r="B11" s="78">
        <v>0</v>
      </c>
      <c r="C11" s="74">
        <v>18828588</v>
      </c>
      <c r="D11" s="74">
        <v>0</v>
      </c>
      <c r="E11" s="74">
        <v>18828588</v>
      </c>
      <c r="F11" s="75">
        <v>18828588</v>
      </c>
      <c r="H11" s="79"/>
    </row>
    <row r="12" spans="1:8" ht="12.75">
      <c r="A12" s="80" t="s">
        <v>13</v>
      </c>
      <c r="B12" s="81">
        <v>11561864</v>
      </c>
      <c r="C12" s="82">
        <v>3833299</v>
      </c>
      <c r="D12" s="82">
        <v>0</v>
      </c>
      <c r="E12" s="82">
        <v>15395163</v>
      </c>
      <c r="F12" s="83">
        <v>14639407</v>
      </c>
      <c r="H12" s="79"/>
    </row>
    <row r="13" spans="1:8" s="89" customFormat="1" ht="12.75">
      <c r="A13" s="84" t="s">
        <v>14</v>
      </c>
      <c r="B13" s="85">
        <v>148124390</v>
      </c>
      <c r="C13" s="87">
        <v>22661887</v>
      </c>
      <c r="D13" s="87">
        <v>0</v>
      </c>
      <c r="E13" s="87">
        <v>170786277</v>
      </c>
      <c r="F13" s="88">
        <v>161435228</v>
      </c>
      <c r="G13" s="69"/>
      <c r="H13" s="79"/>
    </row>
    <row r="14" spans="1:8" ht="12.75">
      <c r="A14" s="76" t="s">
        <v>15</v>
      </c>
      <c r="B14" s="78">
        <v>0</v>
      </c>
      <c r="C14" s="74">
        <v>2986</v>
      </c>
      <c r="D14" s="74">
        <v>746</v>
      </c>
      <c r="E14" s="74">
        <v>3732</v>
      </c>
      <c r="F14" s="75">
        <v>3732</v>
      </c>
      <c r="H14" s="79"/>
    </row>
    <row r="15" spans="1:8" ht="12.75">
      <c r="A15" s="76" t="s">
        <v>16</v>
      </c>
      <c r="B15" s="78"/>
      <c r="C15" s="74"/>
      <c r="D15" s="74"/>
      <c r="E15" s="74"/>
      <c r="F15" s="75"/>
      <c r="H15" s="79"/>
    </row>
    <row r="16" spans="1:8" ht="12.75">
      <c r="A16" s="77" t="s">
        <v>17</v>
      </c>
      <c r="B16" s="78">
        <v>0</v>
      </c>
      <c r="C16" s="74">
        <v>0</v>
      </c>
      <c r="D16" s="74">
        <v>28680437</v>
      </c>
      <c r="E16" s="74">
        <v>28680437</v>
      </c>
      <c r="F16" s="75">
        <v>28633289</v>
      </c>
      <c r="H16" s="79"/>
    </row>
    <row r="17" spans="1:8" ht="12.75">
      <c r="A17" s="77" t="s">
        <v>18</v>
      </c>
      <c r="B17" s="78">
        <v>0</v>
      </c>
      <c r="C17" s="74">
        <v>0</v>
      </c>
      <c r="D17" s="74">
        <v>5137558</v>
      </c>
      <c r="E17" s="74">
        <v>5137558</v>
      </c>
      <c r="F17" s="75">
        <v>5556295</v>
      </c>
      <c r="H17" s="79"/>
    </row>
    <row r="18" spans="1:8" ht="12.75">
      <c r="A18" s="77" t="s">
        <v>19</v>
      </c>
      <c r="B18" s="78">
        <v>0</v>
      </c>
      <c r="C18" s="74">
        <v>0</v>
      </c>
      <c r="D18" s="74">
        <v>0</v>
      </c>
      <c r="E18" s="74">
        <v>0</v>
      </c>
      <c r="F18" s="75">
        <v>0</v>
      </c>
      <c r="H18" s="79"/>
    </row>
    <row r="19" spans="1:8" ht="12.75">
      <c r="A19" s="80" t="s">
        <v>20</v>
      </c>
      <c r="B19" s="81">
        <v>9069109</v>
      </c>
      <c r="C19" s="82">
        <v>0</v>
      </c>
      <c r="D19" s="82">
        <v>0</v>
      </c>
      <c r="E19" s="82">
        <v>9069109</v>
      </c>
      <c r="F19" s="129">
        <v>9493452</v>
      </c>
      <c r="H19" s="79"/>
    </row>
    <row r="20" spans="1:8" s="89" customFormat="1" ht="12.75">
      <c r="A20" s="84" t="s">
        <v>21</v>
      </c>
      <c r="B20" s="90">
        <v>9069109</v>
      </c>
      <c r="C20" s="87">
        <v>2986</v>
      </c>
      <c r="D20" s="87">
        <v>33818741</v>
      </c>
      <c r="E20" s="87">
        <v>42890836</v>
      </c>
      <c r="F20" s="88">
        <v>43686768</v>
      </c>
      <c r="G20" s="69"/>
      <c r="H20" s="79"/>
    </row>
    <row r="21" spans="1:8" ht="12.75">
      <c r="A21" s="76" t="s">
        <v>22</v>
      </c>
      <c r="B21" s="73">
        <v>0</v>
      </c>
      <c r="C21" s="74">
        <v>0</v>
      </c>
      <c r="D21" s="74">
        <v>10323586</v>
      </c>
      <c r="E21" s="74">
        <v>10323586</v>
      </c>
      <c r="F21" s="75">
        <v>10179798</v>
      </c>
      <c r="H21" s="79"/>
    </row>
    <row r="22" spans="1:8" ht="12.75">
      <c r="A22" s="76" t="s">
        <v>23</v>
      </c>
      <c r="B22" s="73">
        <v>0</v>
      </c>
      <c r="C22" s="74">
        <v>2796104</v>
      </c>
      <c r="D22" s="74">
        <v>0</v>
      </c>
      <c r="E22" s="91">
        <v>2796104</v>
      </c>
      <c r="F22" s="92">
        <v>2796104</v>
      </c>
      <c r="H22" s="79"/>
    </row>
    <row r="23" spans="1:8" ht="12.75">
      <c r="A23" s="76" t="s">
        <v>24</v>
      </c>
      <c r="B23" s="73">
        <f>B12+B27+B28</f>
        <v>18138363</v>
      </c>
      <c r="C23" s="74">
        <v>476609</v>
      </c>
      <c r="D23" s="74">
        <v>0</v>
      </c>
      <c r="E23" s="74">
        <v>476609</v>
      </c>
      <c r="F23" s="75">
        <v>471890</v>
      </c>
      <c r="H23" s="79"/>
    </row>
    <row r="24" spans="1:8" ht="12.75">
      <c r="A24" s="76" t="s">
        <v>25</v>
      </c>
      <c r="B24" s="73">
        <v>0</v>
      </c>
      <c r="C24" s="74">
        <v>0</v>
      </c>
      <c r="D24" s="74">
        <v>0</v>
      </c>
      <c r="E24" s="74">
        <v>0</v>
      </c>
      <c r="F24" s="75">
        <v>0</v>
      </c>
      <c r="H24" s="79"/>
    </row>
    <row r="25" spans="1:8" ht="12.75">
      <c r="A25" s="76" t="s">
        <v>26</v>
      </c>
      <c r="B25" s="73"/>
      <c r="C25" s="74"/>
      <c r="D25" s="74"/>
      <c r="E25" s="74"/>
      <c r="F25" s="75"/>
      <c r="H25" s="79"/>
    </row>
    <row r="26" spans="1:13" ht="15" customHeight="1">
      <c r="A26" s="77" t="s">
        <v>27</v>
      </c>
      <c r="B26" s="73">
        <v>2600000</v>
      </c>
      <c r="C26" s="74">
        <v>0</v>
      </c>
      <c r="D26" s="74">
        <v>0</v>
      </c>
      <c r="E26" s="74">
        <v>2600000</v>
      </c>
      <c r="F26" s="75">
        <v>2676142</v>
      </c>
      <c r="H26" s="79"/>
      <c r="M26" s="79"/>
    </row>
    <row r="27" spans="1:13" ht="12.75">
      <c r="A27" s="77" t="s">
        <v>28</v>
      </c>
      <c r="B27" s="73">
        <v>4850663</v>
      </c>
      <c r="C27" s="74">
        <v>0</v>
      </c>
      <c r="D27" s="74">
        <v>0</v>
      </c>
      <c r="E27" s="74">
        <v>4850663</v>
      </c>
      <c r="F27" s="75">
        <v>4473309</v>
      </c>
      <c r="H27" s="79"/>
      <c r="M27" s="79"/>
    </row>
    <row r="28" spans="1:13" ht="13.5" thickBot="1">
      <c r="A28" s="93" t="s">
        <v>29</v>
      </c>
      <c r="B28" s="94">
        <v>1725836</v>
      </c>
      <c r="C28" s="95">
        <v>2985210</v>
      </c>
      <c r="D28" s="74">
        <v>891686</v>
      </c>
      <c r="E28" s="96">
        <v>5602732</v>
      </c>
      <c r="F28" s="97">
        <v>5547822</v>
      </c>
      <c r="H28" s="79"/>
      <c r="M28" s="79"/>
    </row>
    <row r="29" spans="1:8" s="89" customFormat="1" ht="13.5" thickTop="1">
      <c r="A29" s="119" t="s">
        <v>30</v>
      </c>
      <c r="B29" s="120">
        <v>166369998</v>
      </c>
      <c r="C29" s="121">
        <v>28922796</v>
      </c>
      <c r="D29" s="121">
        <v>45034013</v>
      </c>
      <c r="E29" s="121">
        <v>240326807</v>
      </c>
      <c r="F29" s="122">
        <v>231267061</v>
      </c>
      <c r="G29" s="69"/>
      <c r="H29" s="79"/>
    </row>
    <row r="30" spans="1:8" ht="8.25" customHeight="1">
      <c r="A30" s="76"/>
      <c r="B30" s="73"/>
      <c r="C30" s="74"/>
      <c r="D30" s="74"/>
      <c r="E30" s="74"/>
      <c r="F30" s="75"/>
      <c r="H30" s="79"/>
    </row>
    <row r="31" spans="1:8" ht="12.75">
      <c r="A31" s="72" t="s">
        <v>31</v>
      </c>
      <c r="B31" s="73"/>
      <c r="C31" s="74"/>
      <c r="D31" s="74"/>
      <c r="E31" s="74"/>
      <c r="F31" s="75"/>
      <c r="H31" s="79"/>
    </row>
    <row r="32" spans="1:8" ht="12.75">
      <c r="A32" s="76" t="s">
        <v>32</v>
      </c>
      <c r="B32" s="73"/>
      <c r="C32" s="74"/>
      <c r="D32" s="74"/>
      <c r="E32" s="74"/>
      <c r="F32" s="75"/>
      <c r="H32" s="79"/>
    </row>
    <row r="33" spans="1:8" ht="12.75">
      <c r="A33" s="77" t="s">
        <v>33</v>
      </c>
      <c r="B33" s="73">
        <v>88560824</v>
      </c>
      <c r="C33" s="74">
        <v>19542929</v>
      </c>
      <c r="D33" s="74">
        <v>10078466</v>
      </c>
      <c r="E33" s="74">
        <v>118182219</v>
      </c>
      <c r="F33" s="75">
        <v>112589059</v>
      </c>
      <c r="H33" s="79"/>
    </row>
    <row r="34" spans="1:8" ht="12.75">
      <c r="A34" s="77" t="s">
        <v>34</v>
      </c>
      <c r="B34" s="73">
        <v>184750</v>
      </c>
      <c r="C34" s="74">
        <v>0</v>
      </c>
      <c r="D34" s="74">
        <v>6882715</v>
      </c>
      <c r="E34" s="74">
        <v>7067465</v>
      </c>
      <c r="F34" s="75">
        <v>7795512</v>
      </c>
      <c r="H34" s="79"/>
    </row>
    <row r="35" spans="1:8" ht="12.75">
      <c r="A35" s="77" t="s">
        <v>35</v>
      </c>
      <c r="B35" s="73">
        <v>95863</v>
      </c>
      <c r="C35" s="74">
        <v>2365526</v>
      </c>
      <c r="D35" s="74">
        <v>1439234</v>
      </c>
      <c r="E35" s="74">
        <v>3900623</v>
      </c>
      <c r="F35" s="75">
        <v>3828607</v>
      </c>
      <c r="H35" s="79"/>
    </row>
    <row r="36" spans="1:8" ht="12.75">
      <c r="A36" s="77" t="s">
        <v>36</v>
      </c>
      <c r="B36" s="73">
        <v>24776329</v>
      </c>
      <c r="C36" s="74">
        <v>258811</v>
      </c>
      <c r="D36" s="74">
        <v>124915</v>
      </c>
      <c r="E36" s="74">
        <v>25160055</v>
      </c>
      <c r="F36" s="92">
        <v>24062825</v>
      </c>
      <c r="H36" s="79"/>
    </row>
    <row r="37" spans="1:8" ht="12.75">
      <c r="A37" s="77" t="s">
        <v>37</v>
      </c>
      <c r="B37" s="73">
        <v>8243623</v>
      </c>
      <c r="C37" s="74">
        <v>4805098</v>
      </c>
      <c r="D37" s="74">
        <v>34793</v>
      </c>
      <c r="E37" s="74">
        <v>13083514</v>
      </c>
      <c r="F37" s="75">
        <v>12275357</v>
      </c>
      <c r="H37" s="79"/>
    </row>
    <row r="38" spans="1:8" ht="12.75">
      <c r="A38" s="77" t="s">
        <v>38</v>
      </c>
      <c r="B38" s="73">
        <v>14658091</v>
      </c>
      <c r="C38" s="74">
        <v>35553</v>
      </c>
      <c r="D38" s="74">
        <v>1674673</v>
      </c>
      <c r="E38" s="74">
        <v>16368317</v>
      </c>
      <c r="F38" s="75">
        <v>16857565</v>
      </c>
      <c r="H38" s="79"/>
    </row>
    <row r="39" spans="1:8" ht="12.75">
      <c r="A39" s="77" t="s">
        <v>39</v>
      </c>
      <c r="B39" s="73">
        <v>3009011</v>
      </c>
      <c r="C39" s="74">
        <v>0</v>
      </c>
      <c r="D39" s="74">
        <v>8513</v>
      </c>
      <c r="E39" s="74">
        <v>3017524</v>
      </c>
      <c r="F39" s="92">
        <v>2886503</v>
      </c>
      <c r="H39" s="79"/>
    </row>
    <row r="40" spans="1:8" ht="12.75">
      <c r="A40" s="77" t="s">
        <v>40</v>
      </c>
      <c r="B40" s="73">
        <v>14763723</v>
      </c>
      <c r="C40" s="74">
        <v>1320628</v>
      </c>
      <c r="D40" s="74">
        <v>24790704</v>
      </c>
      <c r="E40" s="74">
        <v>40875055</v>
      </c>
      <c r="F40" s="75">
        <v>42755446</v>
      </c>
      <c r="H40" s="79"/>
    </row>
    <row r="41" spans="1:8" ht="12.75">
      <c r="A41" s="76" t="s">
        <v>41</v>
      </c>
      <c r="B41" s="73">
        <v>0</v>
      </c>
      <c r="C41" s="74">
        <v>594251</v>
      </c>
      <c r="D41" s="74">
        <v>0</v>
      </c>
      <c r="E41" s="91">
        <v>594251</v>
      </c>
      <c r="F41" s="75">
        <v>538545</v>
      </c>
      <c r="H41" s="79"/>
    </row>
    <row r="42" spans="1:8" ht="12.75">
      <c r="A42" s="76" t="s">
        <v>25</v>
      </c>
      <c r="B42" s="73">
        <v>0</v>
      </c>
      <c r="C42" s="74">
        <v>0</v>
      </c>
      <c r="D42" s="74">
        <v>0</v>
      </c>
      <c r="E42" s="74">
        <v>0</v>
      </c>
      <c r="F42" s="75">
        <v>0</v>
      </c>
      <c r="H42" s="79"/>
    </row>
    <row r="43" spans="1:8" ht="13.5" thickBot="1">
      <c r="A43" s="98" t="s">
        <v>42</v>
      </c>
      <c r="B43" s="94">
        <v>0</v>
      </c>
      <c r="C43" s="95">
        <v>0</v>
      </c>
      <c r="D43" s="95">
        <v>0</v>
      </c>
      <c r="E43" s="95">
        <v>0</v>
      </c>
      <c r="F43" s="100">
        <v>0</v>
      </c>
      <c r="H43" s="79"/>
    </row>
    <row r="44" spans="1:8" s="89" customFormat="1" ht="13.5" thickTop="1">
      <c r="A44" s="119" t="s">
        <v>43</v>
      </c>
      <c r="B44" s="120">
        <v>154292214</v>
      </c>
      <c r="C44" s="121">
        <v>28922796</v>
      </c>
      <c r="D44" s="121">
        <v>45034013</v>
      </c>
      <c r="E44" s="121">
        <v>228249023</v>
      </c>
      <c r="F44" s="122">
        <v>223589419</v>
      </c>
      <c r="G44" s="69"/>
      <c r="H44" s="79"/>
    </row>
    <row r="45" spans="1:8" ht="6.75" customHeight="1">
      <c r="A45" s="76"/>
      <c r="B45" s="73"/>
      <c r="C45" s="74"/>
      <c r="D45" s="74"/>
      <c r="E45" s="74"/>
      <c r="F45" s="75"/>
      <c r="H45" s="79"/>
    </row>
    <row r="46" spans="1:8" ht="12.75">
      <c r="A46" s="72" t="s">
        <v>44</v>
      </c>
      <c r="B46" s="73"/>
      <c r="C46" s="74"/>
      <c r="D46" s="74"/>
      <c r="E46" s="74"/>
      <c r="F46" s="75"/>
      <c r="H46" s="79"/>
    </row>
    <row r="47" spans="1:8" ht="12.75">
      <c r="A47" s="76" t="s">
        <v>45</v>
      </c>
      <c r="B47" s="73"/>
      <c r="C47" s="74"/>
      <c r="D47" s="74"/>
      <c r="E47" s="74"/>
      <c r="F47" s="75"/>
      <c r="H47" s="79"/>
    </row>
    <row r="48" spans="1:8" ht="12.75">
      <c r="A48" s="77" t="s">
        <v>46</v>
      </c>
      <c r="B48" s="73">
        <v>4791469</v>
      </c>
      <c r="C48" s="74">
        <v>0</v>
      </c>
      <c r="D48" s="74">
        <v>0</v>
      </c>
      <c r="E48" s="74">
        <v>4791469</v>
      </c>
      <c r="F48" s="75">
        <v>4830923</v>
      </c>
      <c r="H48" s="79"/>
    </row>
    <row r="49" spans="1:8" ht="12.75">
      <c r="A49" s="77" t="s">
        <v>47</v>
      </c>
      <c r="B49" s="73">
        <v>0</v>
      </c>
      <c r="C49" s="74">
        <v>0</v>
      </c>
      <c r="D49" s="74">
        <v>0</v>
      </c>
      <c r="E49" s="74">
        <v>0</v>
      </c>
      <c r="F49" s="75">
        <v>0</v>
      </c>
      <c r="H49" s="79"/>
    </row>
    <row r="50" spans="1:8" ht="12.75">
      <c r="A50" s="80" t="s">
        <v>48</v>
      </c>
      <c r="B50" s="101">
        <v>0</v>
      </c>
      <c r="C50" s="82">
        <v>0</v>
      </c>
      <c r="D50" s="82">
        <v>0</v>
      </c>
      <c r="E50" s="82">
        <v>0</v>
      </c>
      <c r="F50" s="83">
        <v>0</v>
      </c>
      <c r="H50" s="79"/>
    </row>
    <row r="51" spans="1:8" ht="12.75">
      <c r="A51" s="102" t="s">
        <v>49</v>
      </c>
      <c r="B51" s="103">
        <v>4791469</v>
      </c>
      <c r="C51" s="104">
        <v>0</v>
      </c>
      <c r="D51" s="104">
        <v>0</v>
      </c>
      <c r="E51" s="104">
        <v>4791469</v>
      </c>
      <c r="F51" s="105">
        <v>4830923</v>
      </c>
      <c r="H51" s="79"/>
    </row>
    <row r="52" spans="1:8" ht="12.75">
      <c r="A52" s="76"/>
      <c r="B52" s="73"/>
      <c r="C52" s="74"/>
      <c r="D52" s="74"/>
      <c r="E52" s="74"/>
      <c r="F52" s="75"/>
      <c r="H52" s="79"/>
    </row>
    <row r="53" spans="1:8" ht="12.75">
      <c r="A53" s="76" t="s">
        <v>50</v>
      </c>
      <c r="B53" s="73"/>
      <c r="C53" s="74"/>
      <c r="D53" s="74"/>
      <c r="E53" s="74"/>
      <c r="F53" s="75"/>
      <c r="H53" s="79"/>
    </row>
    <row r="54" spans="1:8" ht="12.75">
      <c r="A54" s="77" t="s">
        <v>51</v>
      </c>
      <c r="B54" s="73">
        <v>0</v>
      </c>
      <c r="C54" s="74">
        <v>0</v>
      </c>
      <c r="D54" s="74">
        <v>0</v>
      </c>
      <c r="E54" s="74">
        <v>0</v>
      </c>
      <c r="F54" s="75">
        <v>0</v>
      </c>
      <c r="H54" s="79"/>
    </row>
    <row r="55" spans="1:8" ht="12.75">
      <c r="A55" s="80" t="s">
        <v>42</v>
      </c>
      <c r="B55" s="101">
        <v>7286315</v>
      </c>
      <c r="C55" s="82">
        <v>0</v>
      </c>
      <c r="D55" s="82">
        <v>0</v>
      </c>
      <c r="E55" s="82">
        <v>7286315</v>
      </c>
      <c r="F55" s="83">
        <v>2846719</v>
      </c>
      <c r="H55" s="79"/>
    </row>
    <row r="56" spans="1:8" ht="13.5" thickBot="1">
      <c r="A56" s="106" t="s">
        <v>52</v>
      </c>
      <c r="B56" s="107">
        <v>7286315</v>
      </c>
      <c r="C56" s="108">
        <v>0</v>
      </c>
      <c r="D56" s="108">
        <v>0</v>
      </c>
      <c r="E56" s="108">
        <v>7286315</v>
      </c>
      <c r="F56" s="109">
        <v>2846719</v>
      </c>
      <c r="H56" s="79"/>
    </row>
    <row r="57" spans="1:8" s="89" customFormat="1" ht="13.5" thickTop="1">
      <c r="A57" s="123" t="s">
        <v>53</v>
      </c>
      <c r="B57" s="124">
        <v>166369998</v>
      </c>
      <c r="C57" s="125">
        <v>28922796</v>
      </c>
      <c r="D57" s="125">
        <v>45034013</v>
      </c>
      <c r="E57" s="125">
        <v>240326807</v>
      </c>
      <c r="F57" s="126">
        <v>231267061</v>
      </c>
      <c r="G57" s="69"/>
      <c r="H57" s="79"/>
    </row>
    <row r="58" spans="1:8" ht="6.75" customHeight="1">
      <c r="A58" s="76"/>
      <c r="B58" s="73"/>
      <c r="C58" s="74"/>
      <c r="D58" s="74"/>
      <c r="E58" s="74"/>
      <c r="F58" s="75"/>
      <c r="H58" s="79"/>
    </row>
    <row r="59" spans="1:8" ht="18" customHeight="1" thickBot="1">
      <c r="A59" s="110" t="s">
        <v>54</v>
      </c>
      <c r="B59" s="130">
        <v>0</v>
      </c>
      <c r="C59" s="131">
        <v>0</v>
      </c>
      <c r="D59" s="131">
        <v>0</v>
      </c>
      <c r="E59" s="132">
        <v>0</v>
      </c>
      <c r="F59" s="133">
        <v>0</v>
      </c>
      <c r="H59" s="79"/>
    </row>
    <row r="61" ht="12.75">
      <c r="A61" s="115"/>
    </row>
    <row r="63" ht="12.75">
      <c r="A63" s="117"/>
    </row>
    <row r="64" ht="12.75">
      <c r="A64" s="118"/>
    </row>
  </sheetData>
  <sheetProtection/>
  <mergeCells count="4">
    <mergeCell ref="A1:F1"/>
    <mergeCell ref="A2:F2"/>
    <mergeCell ref="A3:F3"/>
    <mergeCell ref="A4:F4"/>
  </mergeCells>
  <printOptions/>
  <pageMargins left="0.7" right="0.7" top="0.5" bottom="0.5" header="0.3" footer="0.3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zoomScalePageLayoutView="0" workbookViewId="0" topLeftCell="A1">
      <selection activeCell="H5" sqref="H5"/>
    </sheetView>
  </sheetViews>
  <sheetFormatPr defaultColWidth="15.7109375" defaultRowHeight="12.75"/>
  <cols>
    <col min="1" max="1" width="51.57421875" style="69" customWidth="1"/>
    <col min="2" max="2" width="17.00390625" style="116" customWidth="1"/>
    <col min="3" max="4" width="16.8515625" style="116" bestFit="1" customWidth="1"/>
    <col min="5" max="5" width="18.00390625" style="116" customWidth="1"/>
    <col min="6" max="6" width="17.57421875" style="116" customWidth="1"/>
    <col min="7" max="7" width="15.57421875" style="69" customWidth="1"/>
    <col min="8" max="8" width="9.7109375" style="69" customWidth="1"/>
    <col min="9" max="9" width="9.140625" style="69" customWidth="1"/>
    <col min="10" max="10" width="18.140625" style="69" bestFit="1" customWidth="1"/>
    <col min="11" max="11" width="14.8515625" style="69" bestFit="1" customWidth="1"/>
    <col min="12" max="253" width="9.140625" style="69" customWidth="1"/>
    <col min="254" max="254" width="51.57421875" style="69" customWidth="1"/>
    <col min="255" max="255" width="17.00390625" style="69" customWidth="1"/>
    <col min="256" max="16384" width="15.7109375" style="69" customWidth="1"/>
  </cols>
  <sheetData>
    <row r="1" spans="1:6" ht="15.75">
      <c r="A1" s="141" t="s">
        <v>65</v>
      </c>
      <c r="B1" s="141"/>
      <c r="C1" s="141"/>
      <c r="D1" s="141"/>
      <c r="E1" s="141"/>
      <c r="F1" s="141"/>
    </row>
    <row r="2" spans="1:6" ht="15.75">
      <c r="A2" s="141" t="s">
        <v>0</v>
      </c>
      <c r="B2" s="141"/>
      <c r="C2" s="141"/>
      <c r="D2" s="141"/>
      <c r="E2" s="141"/>
      <c r="F2" s="141"/>
    </row>
    <row r="3" spans="1:6" ht="15">
      <c r="A3" s="142" t="s">
        <v>64</v>
      </c>
      <c r="B3" s="142"/>
      <c r="C3" s="142"/>
      <c r="D3" s="142"/>
      <c r="E3" s="142"/>
      <c r="F3" s="142"/>
    </row>
    <row r="4" spans="1:6" ht="13.5" thickBot="1">
      <c r="A4" s="143"/>
      <c r="B4" s="143"/>
      <c r="C4" s="143"/>
      <c r="D4" s="143"/>
      <c r="E4" s="143"/>
      <c r="F4" s="143"/>
    </row>
    <row r="5" spans="1:8" s="71" customFormat="1" ht="39" thickBot="1">
      <c r="A5" s="148" t="s">
        <v>2</v>
      </c>
      <c r="B5" s="149" t="s">
        <v>3</v>
      </c>
      <c r="C5" s="150" t="s">
        <v>4</v>
      </c>
      <c r="D5" s="150" t="s">
        <v>73</v>
      </c>
      <c r="E5" s="150" t="s">
        <v>5</v>
      </c>
      <c r="F5" s="151" t="s">
        <v>6</v>
      </c>
      <c r="G5" s="70"/>
      <c r="H5" s="70"/>
    </row>
    <row r="6" spans="1:6" ht="12.75">
      <c r="A6" s="72" t="s">
        <v>7</v>
      </c>
      <c r="B6" s="73"/>
      <c r="C6" s="74"/>
      <c r="D6" s="74"/>
      <c r="E6" s="74"/>
      <c r="F6" s="75"/>
    </row>
    <row r="7" spans="1:6" ht="12.75">
      <c r="A7" s="76" t="s">
        <v>8</v>
      </c>
      <c r="B7" s="73"/>
      <c r="C7" s="74"/>
      <c r="D7" s="74"/>
      <c r="E7" s="74"/>
      <c r="F7" s="75"/>
    </row>
    <row r="8" spans="1:8" ht="12.75">
      <c r="A8" s="77" t="s">
        <v>9</v>
      </c>
      <c r="B8" s="73">
        <v>973152</v>
      </c>
      <c r="C8" s="74">
        <v>0</v>
      </c>
      <c r="D8" s="74">
        <v>0</v>
      </c>
      <c r="E8" s="74">
        <v>973152</v>
      </c>
      <c r="F8" s="75">
        <v>841216</v>
      </c>
      <c r="H8" s="79"/>
    </row>
    <row r="9" spans="1:8" ht="12.75">
      <c r="A9" s="77" t="s">
        <v>10</v>
      </c>
      <c r="B9" s="73">
        <v>47213368</v>
      </c>
      <c r="C9" s="74">
        <v>0</v>
      </c>
      <c r="D9" s="74">
        <v>0</v>
      </c>
      <c r="E9" s="74">
        <v>47213368</v>
      </c>
      <c r="F9" s="75">
        <v>42761155</v>
      </c>
      <c r="H9" s="79"/>
    </row>
    <row r="10" spans="1:8" ht="12.75">
      <c r="A10" s="77" t="s">
        <v>11</v>
      </c>
      <c r="B10" s="73">
        <v>17099201</v>
      </c>
      <c r="C10" s="74">
        <v>0</v>
      </c>
      <c r="D10" s="74">
        <v>0</v>
      </c>
      <c r="E10" s="74">
        <v>17099201</v>
      </c>
      <c r="F10" s="75">
        <v>15941629</v>
      </c>
      <c r="H10" s="79"/>
    </row>
    <row r="11" spans="1:8" ht="12.75">
      <c r="A11" s="77" t="s">
        <v>12</v>
      </c>
      <c r="B11" s="73">
        <v>0</v>
      </c>
      <c r="C11" s="74">
        <v>10243650</v>
      </c>
      <c r="D11" s="74">
        <v>0</v>
      </c>
      <c r="E11" s="74">
        <v>10243650</v>
      </c>
      <c r="F11" s="75">
        <v>9728587</v>
      </c>
      <c r="H11" s="79"/>
    </row>
    <row r="12" spans="1:8" ht="12.75">
      <c r="A12" s="80" t="s">
        <v>13</v>
      </c>
      <c r="B12" s="101">
        <v>8903353</v>
      </c>
      <c r="C12" s="82">
        <v>686376</v>
      </c>
      <c r="D12" s="82">
        <v>0</v>
      </c>
      <c r="E12" s="82">
        <v>9589729</v>
      </c>
      <c r="F12" s="83">
        <v>9133075</v>
      </c>
      <c r="H12" s="79"/>
    </row>
    <row r="13" spans="1:8" s="89" customFormat="1" ht="12.75">
      <c r="A13" s="84" t="s">
        <v>14</v>
      </c>
      <c r="B13" s="90">
        <v>74189074</v>
      </c>
      <c r="C13" s="87">
        <v>10930026</v>
      </c>
      <c r="D13" s="87">
        <v>0</v>
      </c>
      <c r="E13" s="87">
        <v>85119100</v>
      </c>
      <c r="F13" s="88">
        <v>78405662</v>
      </c>
      <c r="G13" s="69"/>
      <c r="H13" s="79"/>
    </row>
    <row r="14" spans="1:8" ht="12.75">
      <c r="A14" s="76" t="s">
        <v>15</v>
      </c>
      <c r="B14" s="73">
        <v>0</v>
      </c>
      <c r="C14" s="74">
        <v>4233066</v>
      </c>
      <c r="D14" s="74">
        <v>3948731</v>
      </c>
      <c r="E14" s="91">
        <v>8181797</v>
      </c>
      <c r="F14" s="92">
        <v>8084364</v>
      </c>
      <c r="H14" s="79"/>
    </row>
    <row r="15" spans="1:8" ht="12.75">
      <c r="A15" s="76" t="s">
        <v>16</v>
      </c>
      <c r="B15" s="73"/>
      <c r="C15" s="74"/>
      <c r="D15" s="74"/>
      <c r="E15" s="74"/>
      <c r="F15" s="75"/>
      <c r="H15" s="79"/>
    </row>
    <row r="16" spans="1:8" ht="12.75">
      <c r="A16" s="77" t="s">
        <v>17</v>
      </c>
      <c r="B16" s="73">
        <v>0</v>
      </c>
      <c r="C16" s="74">
        <v>0</v>
      </c>
      <c r="D16" s="74">
        <v>218341567</v>
      </c>
      <c r="E16" s="74">
        <v>218341567</v>
      </c>
      <c r="F16" s="75">
        <v>230144319</v>
      </c>
      <c r="H16" s="79"/>
    </row>
    <row r="17" spans="1:8" ht="12.75">
      <c r="A17" s="77" t="s">
        <v>18</v>
      </c>
      <c r="B17" s="73">
        <v>0</v>
      </c>
      <c r="C17" s="74">
        <v>0</v>
      </c>
      <c r="D17" s="74">
        <v>21507160</v>
      </c>
      <c r="E17" s="74">
        <v>21507160</v>
      </c>
      <c r="F17" s="92">
        <v>20884777</v>
      </c>
      <c r="H17" s="79"/>
    </row>
    <row r="18" spans="1:8" ht="12.75">
      <c r="A18" s="77" t="s">
        <v>19</v>
      </c>
      <c r="B18" s="73">
        <v>13923200</v>
      </c>
      <c r="C18" s="74">
        <v>0</v>
      </c>
      <c r="D18" s="74">
        <v>0</v>
      </c>
      <c r="E18" s="74">
        <v>13923200</v>
      </c>
      <c r="F18" s="75">
        <v>14348319</v>
      </c>
      <c r="H18" s="79"/>
    </row>
    <row r="19" spans="1:8" ht="12.75">
      <c r="A19" s="80" t="s">
        <v>20</v>
      </c>
      <c r="B19" s="101">
        <v>49065786</v>
      </c>
      <c r="C19" s="82">
        <v>0</v>
      </c>
      <c r="D19" s="82">
        <v>0</v>
      </c>
      <c r="E19" s="82">
        <v>49065786</v>
      </c>
      <c r="F19" s="83">
        <v>50057827</v>
      </c>
      <c r="H19" s="79"/>
    </row>
    <row r="20" spans="1:8" s="89" customFormat="1" ht="12.75">
      <c r="A20" s="84" t="s">
        <v>21</v>
      </c>
      <c r="B20" s="90">
        <v>62988986</v>
      </c>
      <c r="C20" s="87">
        <v>4233066</v>
      </c>
      <c r="D20" s="87">
        <v>243797458</v>
      </c>
      <c r="E20" s="87">
        <v>311019510</v>
      </c>
      <c r="F20" s="88">
        <v>323519606</v>
      </c>
      <c r="G20" s="69"/>
      <c r="H20" s="79"/>
    </row>
    <row r="21" spans="1:8" ht="12.75">
      <c r="A21" s="76" t="s">
        <v>22</v>
      </c>
      <c r="B21" s="73">
        <v>0</v>
      </c>
      <c r="C21" s="74">
        <v>0</v>
      </c>
      <c r="D21" s="74">
        <v>87905700</v>
      </c>
      <c r="E21" s="74">
        <v>87905700</v>
      </c>
      <c r="F21" s="75">
        <v>85230316</v>
      </c>
      <c r="H21" s="79"/>
    </row>
    <row r="22" spans="1:8" ht="12.75">
      <c r="A22" s="76" t="s">
        <v>23</v>
      </c>
      <c r="B22" s="73">
        <v>0</v>
      </c>
      <c r="C22" s="91">
        <v>130331363</v>
      </c>
      <c r="D22" s="74">
        <v>0</v>
      </c>
      <c r="E22" s="91">
        <v>130331363</v>
      </c>
      <c r="F22" s="92">
        <v>127152549</v>
      </c>
      <c r="H22" s="79"/>
    </row>
    <row r="23" spans="1:8" ht="12.75">
      <c r="A23" s="76" t="s">
        <v>24</v>
      </c>
      <c r="B23" s="73">
        <v>0</v>
      </c>
      <c r="C23" s="74">
        <v>14635318</v>
      </c>
      <c r="D23" s="74">
        <v>0</v>
      </c>
      <c r="E23" s="74">
        <v>14635318</v>
      </c>
      <c r="F23" s="75">
        <v>14524237</v>
      </c>
      <c r="H23" s="79"/>
    </row>
    <row r="24" spans="1:8" ht="12.75">
      <c r="A24" s="76" t="s">
        <v>25</v>
      </c>
      <c r="B24" s="73">
        <v>1733400</v>
      </c>
      <c r="C24" s="91">
        <v>495340437</v>
      </c>
      <c r="D24" s="74">
        <v>0</v>
      </c>
      <c r="E24" s="74">
        <v>497073837</v>
      </c>
      <c r="F24" s="75">
        <v>457876876</v>
      </c>
      <c r="H24" s="79"/>
    </row>
    <row r="25" spans="1:8" ht="12.75">
      <c r="A25" s="76" t="s">
        <v>26</v>
      </c>
      <c r="B25" s="73"/>
      <c r="C25" s="74"/>
      <c r="D25" s="74"/>
      <c r="E25" s="74"/>
      <c r="F25" s="75"/>
      <c r="H25" s="79"/>
    </row>
    <row r="26" spans="1:12" ht="15" customHeight="1">
      <c r="A26" s="77" t="s">
        <v>27</v>
      </c>
      <c r="B26" s="73">
        <v>62056831</v>
      </c>
      <c r="C26" s="74">
        <v>15197143</v>
      </c>
      <c r="D26" s="74">
        <v>0</v>
      </c>
      <c r="E26" s="74">
        <v>77253974</v>
      </c>
      <c r="F26" s="75">
        <v>80590567</v>
      </c>
      <c r="H26" s="79"/>
      <c r="L26" s="79"/>
    </row>
    <row r="27" spans="1:12" ht="12.75">
      <c r="A27" s="77" t="s">
        <v>28</v>
      </c>
      <c r="B27" s="73">
        <v>0</v>
      </c>
      <c r="C27" s="74">
        <v>0</v>
      </c>
      <c r="D27" s="74">
        <v>0</v>
      </c>
      <c r="E27" s="74">
        <v>0</v>
      </c>
      <c r="F27" s="75">
        <v>0</v>
      </c>
      <c r="H27" s="79"/>
      <c r="L27" s="79"/>
    </row>
    <row r="28" spans="1:12" ht="13.5" thickBot="1">
      <c r="A28" s="93" t="s">
        <v>29</v>
      </c>
      <c r="B28" s="94">
        <v>6042725</v>
      </c>
      <c r="C28" s="95">
        <v>11912765</v>
      </c>
      <c r="D28" s="95">
        <v>3558359</v>
      </c>
      <c r="E28" s="96">
        <v>21513849</v>
      </c>
      <c r="F28" s="97">
        <v>31813190</v>
      </c>
      <c r="H28" s="79"/>
      <c r="L28" s="79"/>
    </row>
    <row r="29" spans="1:8" s="89" customFormat="1" ht="13.5" thickTop="1">
      <c r="A29" s="119" t="s">
        <v>30</v>
      </c>
      <c r="B29" s="120">
        <v>207011016</v>
      </c>
      <c r="C29" s="121">
        <v>682580118</v>
      </c>
      <c r="D29" s="121">
        <v>335261517</v>
      </c>
      <c r="E29" s="121">
        <v>1224852651</v>
      </c>
      <c r="F29" s="122">
        <v>1199113003</v>
      </c>
      <c r="G29" s="69"/>
      <c r="H29" s="79"/>
    </row>
    <row r="30" spans="1:8" ht="12.75">
      <c r="A30" s="76"/>
      <c r="B30" s="73"/>
      <c r="C30" s="74"/>
      <c r="D30" s="74"/>
      <c r="E30" s="74"/>
      <c r="F30" s="75"/>
      <c r="H30" s="79"/>
    </row>
    <row r="31" spans="1:8" ht="12.75">
      <c r="A31" s="72" t="s">
        <v>31</v>
      </c>
      <c r="B31" s="73"/>
      <c r="C31" s="74"/>
      <c r="D31" s="74"/>
      <c r="E31" s="74"/>
      <c r="F31" s="75"/>
      <c r="H31" s="79"/>
    </row>
    <row r="32" spans="1:8" ht="12.75">
      <c r="A32" s="76" t="s">
        <v>32</v>
      </c>
      <c r="B32" s="73"/>
      <c r="C32" s="74"/>
      <c r="D32" s="74"/>
      <c r="E32" s="74"/>
      <c r="F32" s="75"/>
      <c r="H32" s="79"/>
    </row>
    <row r="33" spans="1:8" ht="12.75">
      <c r="A33" s="77" t="s">
        <v>33</v>
      </c>
      <c r="B33" s="73">
        <v>97231892</v>
      </c>
      <c r="C33" s="74">
        <v>119658652</v>
      </c>
      <c r="D33" s="74">
        <v>54650470</v>
      </c>
      <c r="E33" s="74">
        <v>271541014</v>
      </c>
      <c r="F33" s="75">
        <v>267789387</v>
      </c>
      <c r="H33" s="79"/>
    </row>
    <row r="34" spans="1:8" ht="12.75">
      <c r="A34" s="77" t="s">
        <v>34</v>
      </c>
      <c r="B34" s="73">
        <v>544312</v>
      </c>
      <c r="C34" s="74">
        <v>0</v>
      </c>
      <c r="D34" s="74">
        <v>238370952</v>
      </c>
      <c r="E34" s="74">
        <v>238915264</v>
      </c>
      <c r="F34" s="75">
        <v>238985393</v>
      </c>
      <c r="H34" s="79"/>
    </row>
    <row r="35" spans="1:8" ht="12.75">
      <c r="A35" s="77" t="s">
        <v>35</v>
      </c>
      <c r="B35" s="73">
        <v>5402</v>
      </c>
      <c r="C35" s="74">
        <v>58491818</v>
      </c>
      <c r="D35" s="74">
        <v>28634756</v>
      </c>
      <c r="E35" s="74">
        <v>87131976</v>
      </c>
      <c r="F35" s="75">
        <v>85903387</v>
      </c>
      <c r="H35" s="79"/>
    </row>
    <row r="36" spans="1:8" ht="12.75">
      <c r="A36" s="77" t="s">
        <v>36</v>
      </c>
      <c r="B36" s="73">
        <v>24054188</v>
      </c>
      <c r="C36" s="74">
        <v>-342</v>
      </c>
      <c r="D36" s="74">
        <v>91943</v>
      </c>
      <c r="E36" s="74">
        <v>24145789</v>
      </c>
      <c r="F36" s="75">
        <v>21972471</v>
      </c>
      <c r="H36" s="79"/>
    </row>
    <row r="37" spans="1:8" ht="12.75">
      <c r="A37" s="77" t="s">
        <v>37</v>
      </c>
      <c r="B37" s="73">
        <v>1369982</v>
      </c>
      <c r="C37" s="74">
        <v>671950</v>
      </c>
      <c r="D37" s="74">
        <v>117582</v>
      </c>
      <c r="E37" s="74">
        <v>2159514</v>
      </c>
      <c r="F37" s="75">
        <v>1998165</v>
      </c>
      <c r="H37" s="79"/>
    </row>
    <row r="38" spans="1:8" ht="12.75">
      <c r="A38" s="77" t="s">
        <v>38</v>
      </c>
      <c r="B38" s="73">
        <v>25215625</v>
      </c>
      <c r="C38" s="74">
        <v>620885</v>
      </c>
      <c r="D38" s="74">
        <v>565847</v>
      </c>
      <c r="E38" s="74">
        <v>26402357</v>
      </c>
      <c r="F38" s="75">
        <v>24142128</v>
      </c>
      <c r="H38" s="79"/>
    </row>
    <row r="39" spans="1:8" ht="12.75">
      <c r="A39" s="77" t="s">
        <v>39</v>
      </c>
      <c r="B39" s="73">
        <v>23259002</v>
      </c>
      <c r="C39" s="74">
        <v>16637558</v>
      </c>
      <c r="D39" s="74">
        <v>12834</v>
      </c>
      <c r="E39" s="74">
        <v>39909394</v>
      </c>
      <c r="F39" s="75">
        <v>38373244</v>
      </c>
      <c r="H39" s="79"/>
    </row>
    <row r="40" spans="1:8" ht="12.75">
      <c r="A40" s="77" t="s">
        <v>40</v>
      </c>
      <c r="B40" s="73">
        <v>4524575</v>
      </c>
      <c r="C40" s="74">
        <v>70766</v>
      </c>
      <c r="D40" s="74">
        <v>9861490</v>
      </c>
      <c r="E40" s="74">
        <v>14456831</v>
      </c>
      <c r="F40" s="75">
        <v>13322878</v>
      </c>
      <c r="H40" s="79"/>
    </row>
    <row r="41" spans="1:8" ht="12.75">
      <c r="A41" s="76" t="s">
        <v>41</v>
      </c>
      <c r="B41" s="73">
        <v>0</v>
      </c>
      <c r="C41" s="74">
        <v>13114541</v>
      </c>
      <c r="D41" s="74">
        <v>0</v>
      </c>
      <c r="E41" s="91">
        <v>13114541</v>
      </c>
      <c r="F41" s="75">
        <v>12123493</v>
      </c>
      <c r="H41" s="79"/>
    </row>
    <row r="42" spans="1:8" ht="12.75">
      <c r="A42" s="76" t="s">
        <v>25</v>
      </c>
      <c r="B42" s="73">
        <v>0</v>
      </c>
      <c r="C42" s="74">
        <v>464886830</v>
      </c>
      <c r="D42" s="74">
        <v>0</v>
      </c>
      <c r="E42" s="74">
        <v>464886830</v>
      </c>
      <c r="F42" s="75">
        <v>448244572</v>
      </c>
      <c r="H42" s="79"/>
    </row>
    <row r="43" spans="1:8" ht="13.5" thickBot="1">
      <c r="A43" s="98" t="s">
        <v>42</v>
      </c>
      <c r="B43" s="94">
        <v>0</v>
      </c>
      <c r="C43" s="95">
        <v>0</v>
      </c>
      <c r="D43" s="95">
        <v>0</v>
      </c>
      <c r="E43" s="95">
        <v>0</v>
      </c>
      <c r="F43" s="100">
        <v>0</v>
      </c>
      <c r="H43" s="79"/>
    </row>
    <row r="44" spans="1:8" s="89" customFormat="1" ht="13.5" thickTop="1">
      <c r="A44" s="119" t="s">
        <v>43</v>
      </c>
      <c r="B44" s="120">
        <v>176204978</v>
      </c>
      <c r="C44" s="121">
        <v>674152658</v>
      </c>
      <c r="D44" s="121">
        <v>332305874</v>
      </c>
      <c r="E44" s="121">
        <v>1182663510</v>
      </c>
      <c r="F44" s="122">
        <v>1152855118</v>
      </c>
      <c r="G44" s="69"/>
      <c r="H44" s="79"/>
    </row>
    <row r="45" spans="1:8" ht="12.75">
      <c r="A45" s="76"/>
      <c r="B45" s="73"/>
      <c r="C45" s="74"/>
      <c r="D45" s="74"/>
      <c r="E45" s="74"/>
      <c r="F45" s="75"/>
      <c r="H45" s="79"/>
    </row>
    <row r="46" spans="1:8" ht="12.75">
      <c r="A46" s="72" t="s">
        <v>44</v>
      </c>
      <c r="B46" s="73"/>
      <c r="C46" s="74"/>
      <c r="D46" s="74"/>
      <c r="E46" s="74"/>
      <c r="F46" s="75"/>
      <c r="H46" s="79"/>
    </row>
    <row r="47" spans="1:8" ht="12.75">
      <c r="A47" s="76" t="s">
        <v>45</v>
      </c>
      <c r="B47" s="73"/>
      <c r="C47" s="74"/>
      <c r="D47" s="74"/>
      <c r="E47" s="74"/>
      <c r="F47" s="75"/>
      <c r="H47" s="79"/>
    </row>
    <row r="48" spans="1:8" ht="12.75">
      <c r="A48" s="77" t="s">
        <v>46</v>
      </c>
      <c r="B48" s="78">
        <v>0</v>
      </c>
      <c r="C48" s="91">
        <v>30716703</v>
      </c>
      <c r="D48" s="74">
        <v>34808</v>
      </c>
      <c r="E48" s="74">
        <v>30751511</v>
      </c>
      <c r="F48" s="75">
        <v>30317096</v>
      </c>
      <c r="H48" s="79"/>
    </row>
    <row r="49" spans="1:8" ht="12.75">
      <c r="A49" s="77" t="s">
        <v>47</v>
      </c>
      <c r="B49" s="73">
        <v>0</v>
      </c>
      <c r="C49" s="74">
        <v>0</v>
      </c>
      <c r="D49" s="74">
        <v>0</v>
      </c>
      <c r="E49" s="74">
        <v>0</v>
      </c>
      <c r="F49" s="75">
        <v>0</v>
      </c>
      <c r="H49" s="79"/>
    </row>
    <row r="50" spans="1:8" ht="12.75">
      <c r="A50" s="80" t="s">
        <v>48</v>
      </c>
      <c r="B50" s="81">
        <v>20745179</v>
      </c>
      <c r="C50" s="82">
        <v>-21065670</v>
      </c>
      <c r="D50" s="82">
        <v>0</v>
      </c>
      <c r="E50" s="82">
        <v>-320491</v>
      </c>
      <c r="F50" s="83">
        <v>-320491</v>
      </c>
      <c r="H50" s="79"/>
    </row>
    <row r="51" spans="1:8" ht="12.75">
      <c r="A51" s="102" t="s">
        <v>49</v>
      </c>
      <c r="B51" s="103">
        <v>20745179</v>
      </c>
      <c r="C51" s="104">
        <v>9651033</v>
      </c>
      <c r="D51" s="104">
        <v>34808</v>
      </c>
      <c r="E51" s="104">
        <v>30431020</v>
      </c>
      <c r="F51" s="105">
        <v>29996605</v>
      </c>
      <c r="H51" s="79"/>
    </row>
    <row r="52" spans="1:8" ht="12.75">
      <c r="A52" s="76"/>
      <c r="B52" s="73"/>
      <c r="C52" s="74"/>
      <c r="D52" s="74"/>
      <c r="E52" s="74"/>
      <c r="F52" s="75"/>
      <c r="H52" s="79"/>
    </row>
    <row r="53" spans="1:8" ht="12.75">
      <c r="A53" s="76" t="s">
        <v>50</v>
      </c>
      <c r="B53" s="73"/>
      <c r="C53" s="74"/>
      <c r="D53" s="74"/>
      <c r="E53" s="74"/>
      <c r="F53" s="75"/>
      <c r="H53" s="79"/>
    </row>
    <row r="54" spans="1:8" ht="12.75">
      <c r="A54" s="77" t="s">
        <v>51</v>
      </c>
      <c r="B54" s="73">
        <v>0</v>
      </c>
      <c r="C54" s="74">
        <v>0</v>
      </c>
      <c r="D54" s="74">
        <v>0</v>
      </c>
      <c r="E54" s="74">
        <v>0</v>
      </c>
      <c r="F54" s="75">
        <v>0</v>
      </c>
      <c r="H54" s="79"/>
    </row>
    <row r="55" spans="1:8" ht="12.75">
      <c r="A55" s="80" t="s">
        <v>42</v>
      </c>
      <c r="B55" s="101">
        <v>10060859</v>
      </c>
      <c r="C55" s="82">
        <v>-1223573</v>
      </c>
      <c r="D55" s="82">
        <v>2920835</v>
      </c>
      <c r="E55" s="82">
        <v>11758121</v>
      </c>
      <c r="F55" s="83">
        <v>16261280</v>
      </c>
      <c r="H55" s="79"/>
    </row>
    <row r="56" spans="1:8" ht="13.5" thickBot="1">
      <c r="A56" s="106" t="s">
        <v>52</v>
      </c>
      <c r="B56" s="107">
        <v>10060859</v>
      </c>
      <c r="C56" s="108">
        <v>-1223573</v>
      </c>
      <c r="D56" s="108">
        <v>2920835</v>
      </c>
      <c r="E56" s="108">
        <v>11758121</v>
      </c>
      <c r="F56" s="109">
        <v>16261280</v>
      </c>
      <c r="H56" s="79"/>
    </row>
    <row r="57" spans="1:8" s="89" customFormat="1" ht="13.5" thickTop="1">
      <c r="A57" s="123" t="s">
        <v>53</v>
      </c>
      <c r="B57" s="124">
        <v>207011016</v>
      </c>
      <c r="C57" s="125">
        <v>682580118</v>
      </c>
      <c r="D57" s="125">
        <v>335261517</v>
      </c>
      <c r="E57" s="125">
        <v>1224852651</v>
      </c>
      <c r="F57" s="126">
        <v>1199113003</v>
      </c>
      <c r="G57" s="69"/>
      <c r="H57" s="79"/>
    </row>
    <row r="58" spans="1:8" ht="12.75">
      <c r="A58" s="76"/>
      <c r="B58" s="73"/>
      <c r="C58" s="74"/>
      <c r="D58" s="74"/>
      <c r="E58" s="74"/>
      <c r="F58" s="75"/>
      <c r="H58" s="79"/>
    </row>
    <row r="59" spans="1:8" ht="13.5" thickBot="1">
      <c r="A59" s="110" t="s">
        <v>54</v>
      </c>
      <c r="B59" s="134">
        <v>0</v>
      </c>
      <c r="C59" s="135">
        <v>0</v>
      </c>
      <c r="D59" s="135">
        <v>0</v>
      </c>
      <c r="E59" s="136">
        <v>0</v>
      </c>
      <c r="F59" s="137">
        <v>0</v>
      </c>
      <c r="H59" s="79"/>
    </row>
    <row r="61" ht="12.75">
      <c r="A61" s="115"/>
    </row>
    <row r="63" ht="12.75">
      <c r="A63" s="117"/>
    </row>
    <row r="64" ht="12.75">
      <c r="A64" s="118"/>
    </row>
  </sheetData>
  <sheetProtection/>
  <mergeCells count="4">
    <mergeCell ref="A1:F1"/>
    <mergeCell ref="A2:F2"/>
    <mergeCell ref="A3:F3"/>
    <mergeCell ref="A4:F4"/>
  </mergeCells>
  <printOptions/>
  <pageMargins left="0.7" right="0.7" top="0.5" bottom="0.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Jill Taylor</cp:lastModifiedBy>
  <cp:lastPrinted>2012-07-26T20:51:14Z</cp:lastPrinted>
  <dcterms:created xsi:type="dcterms:W3CDTF">2012-07-26T17:45:39Z</dcterms:created>
  <dcterms:modified xsi:type="dcterms:W3CDTF">2013-07-17T17:19:26Z</dcterms:modified>
  <cp:category/>
  <cp:version/>
  <cp:contentType/>
  <cp:contentStatus/>
</cp:coreProperties>
</file>