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Enrollment\"/>
    </mc:Choice>
  </mc:AlternateContent>
  <xr:revisionPtr revIDLastSave="0" documentId="13_ncr:1_{2D5FFB93-7A7E-4086-831C-4771B589A8E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tudent FTE by FY" sheetId="3" r:id="rId1"/>
    <sheet name="Student FTE" sheetId="2" r:id="rId2"/>
  </sheets>
  <definedNames>
    <definedName name="_xlnm.Print_Area" localSheetId="1">'Student FTE'!$A$1:$H$264</definedName>
    <definedName name="_xlnm.Print_Titles" localSheetId="1">'Student FTE'!$1:$7</definedName>
    <definedName name="_xlnm.Print_Titles" localSheetId="0">'Student FTE by FY'!$1:$5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7" i="3" l="1"/>
  <c r="AB57" i="3"/>
  <c r="AA57" i="3"/>
  <c r="AC56" i="3"/>
  <c r="AB56" i="3"/>
  <c r="AA56" i="3"/>
  <c r="AC55" i="3"/>
  <c r="AB55" i="3"/>
  <c r="AA55" i="3"/>
  <c r="AC54" i="3"/>
  <c r="AB54" i="3"/>
  <c r="AA54" i="3"/>
  <c r="AC53" i="3"/>
  <c r="AB53" i="3"/>
  <c r="AA53" i="3"/>
  <c r="AC52" i="3"/>
  <c r="AB52" i="3"/>
  <c r="AA52" i="3"/>
  <c r="AC51" i="3"/>
  <c r="AB51" i="3"/>
  <c r="AA51" i="3"/>
  <c r="AC50" i="3"/>
  <c r="AB50" i="3"/>
  <c r="AA50" i="3"/>
  <c r="AC49" i="3"/>
  <c r="AB49" i="3"/>
  <c r="AA49" i="3"/>
  <c r="AC48" i="3"/>
  <c r="AB48" i="3"/>
  <c r="AA48" i="3"/>
  <c r="AC45" i="3"/>
  <c r="AB45" i="3"/>
  <c r="AA45" i="3"/>
  <c r="AC44" i="3"/>
  <c r="AB44" i="3"/>
  <c r="AA44" i="3"/>
  <c r="AC43" i="3"/>
  <c r="AB43" i="3"/>
  <c r="AA43" i="3"/>
  <c r="AC42" i="3"/>
  <c r="AB42" i="3"/>
  <c r="AA42" i="3"/>
  <c r="AC41" i="3"/>
  <c r="AB41" i="3"/>
  <c r="AA41" i="3"/>
  <c r="AC40" i="3"/>
  <c r="AB40" i="3"/>
  <c r="AA40" i="3"/>
  <c r="AC39" i="3"/>
  <c r="AB39" i="3"/>
  <c r="AA39" i="3"/>
  <c r="AC38" i="3"/>
  <c r="AB38" i="3"/>
  <c r="AA38" i="3"/>
  <c r="AC37" i="3"/>
  <c r="AB37" i="3"/>
  <c r="AA37" i="3"/>
  <c r="AC36" i="3"/>
  <c r="AB36" i="3"/>
  <c r="AA36" i="3"/>
  <c r="AC33" i="3"/>
  <c r="AB33" i="3"/>
  <c r="AA33" i="3"/>
  <c r="AC32" i="3"/>
  <c r="AB32" i="3"/>
  <c r="AA32" i="3"/>
  <c r="AC31" i="3"/>
  <c r="AB31" i="3"/>
  <c r="AA31" i="3"/>
  <c r="AC30" i="3"/>
  <c r="AB30" i="3"/>
  <c r="AA30" i="3"/>
  <c r="AC29" i="3"/>
  <c r="AB29" i="3"/>
  <c r="AA29" i="3"/>
  <c r="AC28" i="3"/>
  <c r="AB28" i="3"/>
  <c r="AA28" i="3"/>
  <c r="AC27" i="3"/>
  <c r="AB27" i="3"/>
  <c r="AA27" i="3"/>
  <c r="AC26" i="3"/>
  <c r="AB26" i="3"/>
  <c r="AA26" i="3"/>
  <c r="AC25" i="3"/>
  <c r="AB25" i="3"/>
  <c r="AA25" i="3"/>
  <c r="AC24" i="3"/>
  <c r="AB24" i="3"/>
  <c r="AA24" i="3"/>
  <c r="AC23" i="3"/>
  <c r="AB23" i="3"/>
  <c r="AA23" i="3"/>
  <c r="AC22" i="3"/>
  <c r="AB22" i="3"/>
  <c r="AA22" i="3"/>
  <c r="AC21" i="3"/>
  <c r="AB21" i="3"/>
  <c r="AA21" i="3"/>
  <c r="AC20" i="3"/>
  <c r="AB20" i="3"/>
  <c r="AA20" i="3"/>
  <c r="AC19" i="3"/>
  <c r="AB19" i="3"/>
  <c r="AA19" i="3"/>
  <c r="AC18" i="3"/>
  <c r="AB18" i="3"/>
  <c r="AA18" i="3"/>
  <c r="AC17" i="3"/>
  <c r="AB17" i="3"/>
  <c r="AA17" i="3"/>
  <c r="AC16" i="3"/>
  <c r="AB16" i="3"/>
  <c r="AA16" i="3"/>
  <c r="AC15" i="3"/>
  <c r="AB15" i="3"/>
  <c r="AA15" i="3"/>
  <c r="AC14" i="3"/>
  <c r="AB14" i="3"/>
  <c r="AA14" i="3"/>
  <c r="AC11" i="3"/>
  <c r="AB11" i="3"/>
  <c r="AA11" i="3"/>
  <c r="AC10" i="3"/>
  <c r="AB10" i="3"/>
  <c r="AA10" i="3"/>
  <c r="AC9" i="3"/>
  <c r="AB9" i="3"/>
  <c r="AA9" i="3"/>
  <c r="AC8" i="3"/>
  <c r="AB8" i="3"/>
  <c r="AA8" i="3"/>
  <c r="AC7" i="3"/>
  <c r="AB7" i="3"/>
  <c r="AA7" i="3"/>
  <c r="Z7" i="3"/>
  <c r="Z14" i="3"/>
  <c r="Z19" i="3"/>
  <c r="Z24" i="3"/>
  <c r="Z29" i="3"/>
  <c r="Z36" i="3"/>
  <c r="Z41" i="3"/>
  <c r="Z48" i="3"/>
  <c r="Z53" i="3"/>
  <c r="E23" i="2"/>
  <c r="C23" i="2"/>
  <c r="E22" i="2"/>
  <c r="C22" i="2"/>
  <c r="G20" i="2"/>
  <c r="G19" i="2"/>
  <c r="G18" i="2" s="1"/>
  <c r="H18" i="2" s="1"/>
  <c r="E18" i="2"/>
  <c r="F20" i="2" s="1"/>
  <c r="C18" i="2"/>
  <c r="D20" i="2" s="1"/>
  <c r="G17" i="2"/>
  <c r="G16" i="2"/>
  <c r="E15" i="2"/>
  <c r="F16" i="2" s="1"/>
  <c r="C15" i="2"/>
  <c r="D16" i="2" s="1"/>
  <c r="G14" i="2"/>
  <c r="G13" i="2"/>
  <c r="E12" i="2"/>
  <c r="F13" i="2" s="1"/>
  <c r="C12" i="2"/>
  <c r="D13" i="2" s="1"/>
  <c r="G11" i="2"/>
  <c r="G10" i="2"/>
  <c r="E9" i="2"/>
  <c r="F11" i="2" s="1"/>
  <c r="C9" i="2"/>
  <c r="D10" i="2" s="1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B36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B14" i="3"/>
  <c r="G23" i="2" l="1"/>
  <c r="D17" i="2"/>
  <c r="F17" i="2"/>
  <c r="F15" i="2" s="1"/>
  <c r="F19" i="2"/>
  <c r="F18" i="2" s="1"/>
  <c r="D19" i="2"/>
  <c r="D18" i="2" s="1"/>
  <c r="D15" i="2"/>
  <c r="G15" i="2"/>
  <c r="H15" i="2" s="1"/>
  <c r="F14" i="2"/>
  <c r="F12" i="2" s="1"/>
  <c r="D14" i="2"/>
  <c r="D12" i="2" s="1"/>
  <c r="G9" i="2"/>
  <c r="H9" i="2" s="1"/>
  <c r="C21" i="2"/>
  <c r="D23" i="2" s="1"/>
  <c r="H20" i="2"/>
  <c r="H19" i="2"/>
  <c r="G12" i="2"/>
  <c r="H12" i="2" s="1"/>
  <c r="D11" i="2"/>
  <c r="D9" i="2" s="1"/>
  <c r="E21" i="2"/>
  <c r="F22" i="2" s="1"/>
  <c r="G22" i="2"/>
  <c r="F10" i="2"/>
  <c r="F9" i="2" s="1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B7" i="3"/>
  <c r="H16" i="2" l="1"/>
  <c r="H17" i="2"/>
  <c r="D22" i="2"/>
  <c r="D21" i="2" s="1"/>
  <c r="H11" i="2"/>
  <c r="H10" i="2"/>
  <c r="F23" i="2"/>
  <c r="F21" i="2" s="1"/>
  <c r="G21" i="2"/>
  <c r="H14" i="2"/>
  <c r="H13" i="2"/>
  <c r="E408" i="2"/>
  <c r="C408" i="2"/>
  <c r="E407" i="2"/>
  <c r="C407" i="2"/>
  <c r="G405" i="2"/>
  <c r="G404" i="2"/>
  <c r="E403" i="2"/>
  <c r="F404" i="2" s="1"/>
  <c r="C403" i="2"/>
  <c r="D404" i="2" s="1"/>
  <c r="G402" i="2"/>
  <c r="G401" i="2"/>
  <c r="E400" i="2"/>
  <c r="F402" i="2" s="1"/>
  <c r="C400" i="2"/>
  <c r="D402" i="2" s="1"/>
  <c r="G399" i="2"/>
  <c r="G398" i="2"/>
  <c r="E397" i="2"/>
  <c r="F399" i="2" s="1"/>
  <c r="C397" i="2"/>
  <c r="D398" i="2" s="1"/>
  <c r="G396" i="2"/>
  <c r="G395" i="2"/>
  <c r="G394" i="2" s="1"/>
  <c r="H394" i="2" s="1"/>
  <c r="E394" i="2"/>
  <c r="F395" i="2" s="1"/>
  <c r="C394" i="2"/>
  <c r="D395" i="2" s="1"/>
  <c r="E392" i="2"/>
  <c r="C392" i="2"/>
  <c r="E391" i="2"/>
  <c r="C391" i="2"/>
  <c r="G389" i="2"/>
  <c r="G388" i="2"/>
  <c r="G387" i="2" s="1"/>
  <c r="H387" i="2" s="1"/>
  <c r="E387" i="2"/>
  <c r="F388" i="2" s="1"/>
  <c r="C387" i="2"/>
  <c r="D388" i="2" s="1"/>
  <c r="G386" i="2"/>
  <c r="G385" i="2"/>
  <c r="E384" i="2"/>
  <c r="F385" i="2" s="1"/>
  <c r="C384" i="2"/>
  <c r="D386" i="2" s="1"/>
  <c r="G383" i="2"/>
  <c r="G382" i="2"/>
  <c r="E381" i="2"/>
  <c r="F382" i="2" s="1"/>
  <c r="C381" i="2"/>
  <c r="D383" i="2" s="1"/>
  <c r="G380" i="2"/>
  <c r="G379" i="2"/>
  <c r="G378" i="2" s="1"/>
  <c r="E378" i="2"/>
  <c r="F380" i="2" s="1"/>
  <c r="C378" i="2"/>
  <c r="D380" i="2" s="1"/>
  <c r="E376" i="2"/>
  <c r="C376" i="2"/>
  <c r="G376" i="2" s="1"/>
  <c r="E375" i="2"/>
  <c r="C375" i="2"/>
  <c r="G373" i="2"/>
  <c r="G372" i="2"/>
  <c r="G371" i="2" s="1"/>
  <c r="H371" i="2" s="1"/>
  <c r="E371" i="2"/>
  <c r="F373" i="2" s="1"/>
  <c r="C371" i="2"/>
  <c r="D373" i="2" s="1"/>
  <c r="G370" i="2"/>
  <c r="G369" i="2"/>
  <c r="E368" i="2"/>
  <c r="F369" i="2" s="1"/>
  <c r="C368" i="2"/>
  <c r="D369" i="2" s="1"/>
  <c r="G367" i="2"/>
  <c r="G366" i="2"/>
  <c r="G365" i="2" s="1"/>
  <c r="E365" i="2"/>
  <c r="F366" i="2" s="1"/>
  <c r="C365" i="2"/>
  <c r="D366" i="2" s="1"/>
  <c r="G364" i="2"/>
  <c r="G363" i="2"/>
  <c r="G362" i="2" s="1"/>
  <c r="H362" i="2" s="1"/>
  <c r="E362" i="2"/>
  <c r="F364" i="2" s="1"/>
  <c r="C362" i="2"/>
  <c r="D364" i="2" s="1"/>
  <c r="E360" i="2"/>
  <c r="C360" i="2"/>
  <c r="E359" i="2"/>
  <c r="C359" i="2"/>
  <c r="G357" i="2"/>
  <c r="G356" i="2"/>
  <c r="E355" i="2"/>
  <c r="F357" i="2" s="1"/>
  <c r="C355" i="2"/>
  <c r="D357" i="2" s="1"/>
  <c r="G354" i="2"/>
  <c r="G353" i="2"/>
  <c r="E352" i="2"/>
  <c r="F354" i="2" s="1"/>
  <c r="C352" i="2"/>
  <c r="D354" i="2" s="1"/>
  <c r="G351" i="2"/>
  <c r="G350" i="2"/>
  <c r="E349" i="2"/>
  <c r="F351" i="2" s="1"/>
  <c r="C349" i="2"/>
  <c r="D350" i="2" s="1"/>
  <c r="G348" i="2"/>
  <c r="G347" i="2"/>
  <c r="G346" i="2" s="1"/>
  <c r="H348" i="2" s="1"/>
  <c r="E346" i="2"/>
  <c r="F347" i="2" s="1"/>
  <c r="C346" i="2"/>
  <c r="D348" i="2" s="1"/>
  <c r="E344" i="2"/>
  <c r="C344" i="2"/>
  <c r="E343" i="2"/>
  <c r="C343" i="2"/>
  <c r="G341" i="2"/>
  <c r="G340" i="2"/>
  <c r="E339" i="2"/>
  <c r="C339" i="2"/>
  <c r="D341" i="2" s="1"/>
  <c r="G338" i="2"/>
  <c r="G337" i="2"/>
  <c r="E336" i="2"/>
  <c r="F337" i="2" s="1"/>
  <c r="C336" i="2"/>
  <c r="G335" i="2"/>
  <c r="G334" i="2"/>
  <c r="E333" i="2"/>
  <c r="F335" i="2" s="1"/>
  <c r="C333" i="2"/>
  <c r="D335" i="2" s="1"/>
  <c r="G332" i="2"/>
  <c r="G331" i="2"/>
  <c r="E330" i="2"/>
  <c r="F332" i="2" s="1"/>
  <c r="C330" i="2"/>
  <c r="D331" i="2" s="1"/>
  <c r="E328" i="2"/>
  <c r="C328" i="2"/>
  <c r="E327" i="2"/>
  <c r="C327" i="2"/>
  <c r="G325" i="2"/>
  <c r="G324" i="2"/>
  <c r="E323" i="2"/>
  <c r="F325" i="2" s="1"/>
  <c r="C323" i="2"/>
  <c r="G322" i="2"/>
  <c r="G321" i="2"/>
  <c r="E320" i="2"/>
  <c r="C320" i="2"/>
  <c r="D322" i="2" s="1"/>
  <c r="G319" i="2"/>
  <c r="G318" i="2"/>
  <c r="E317" i="2"/>
  <c r="F319" i="2" s="1"/>
  <c r="C317" i="2"/>
  <c r="G316" i="2"/>
  <c r="G315" i="2"/>
  <c r="E314" i="2"/>
  <c r="C314" i="2"/>
  <c r="D316" i="2" s="1"/>
  <c r="E312" i="2"/>
  <c r="C312" i="2"/>
  <c r="E311" i="2"/>
  <c r="C311" i="2"/>
  <c r="G309" i="2"/>
  <c r="G308" i="2"/>
  <c r="G307" i="2" s="1"/>
  <c r="H307" i="2" s="1"/>
  <c r="E307" i="2"/>
  <c r="F309" i="2" s="1"/>
  <c r="C307" i="2"/>
  <c r="D309" i="2" s="1"/>
  <c r="G306" i="2"/>
  <c r="G305" i="2"/>
  <c r="E304" i="2"/>
  <c r="F306" i="2" s="1"/>
  <c r="C304" i="2"/>
  <c r="G303" i="2"/>
  <c r="G302" i="2"/>
  <c r="G301" i="2" s="1"/>
  <c r="H301" i="2" s="1"/>
  <c r="E301" i="2"/>
  <c r="F302" i="2" s="1"/>
  <c r="C301" i="2"/>
  <c r="D302" i="2" s="1"/>
  <c r="G300" i="2"/>
  <c r="G299" i="2"/>
  <c r="E298" i="2"/>
  <c r="F300" i="2" s="1"/>
  <c r="C298" i="2"/>
  <c r="E296" i="2"/>
  <c r="C296" i="2"/>
  <c r="G296" i="2" s="1"/>
  <c r="E295" i="2"/>
  <c r="C295" i="2"/>
  <c r="G293" i="2"/>
  <c r="G292" i="2"/>
  <c r="E291" i="2"/>
  <c r="F292" i="2" s="1"/>
  <c r="C291" i="2"/>
  <c r="G290" i="2"/>
  <c r="G289" i="2"/>
  <c r="E288" i="2"/>
  <c r="F290" i="2" s="1"/>
  <c r="C288" i="2"/>
  <c r="D290" i="2" s="1"/>
  <c r="G287" i="2"/>
  <c r="G286" i="2"/>
  <c r="E285" i="2"/>
  <c r="F287" i="2" s="1"/>
  <c r="C285" i="2"/>
  <c r="G284" i="2"/>
  <c r="G283" i="2"/>
  <c r="E282" i="2"/>
  <c r="F283" i="2" s="1"/>
  <c r="C282" i="2"/>
  <c r="D284" i="2" s="1"/>
  <c r="E280" i="2"/>
  <c r="C280" i="2"/>
  <c r="G280" i="2" s="1"/>
  <c r="E279" i="2"/>
  <c r="C279" i="2"/>
  <c r="G279" i="2" s="1"/>
  <c r="G277" i="2"/>
  <c r="G276" i="2"/>
  <c r="G275" i="2" s="1"/>
  <c r="H277" i="2" s="1"/>
  <c r="E275" i="2"/>
  <c r="F276" i="2" s="1"/>
  <c r="C275" i="2"/>
  <c r="D277" i="2" s="1"/>
  <c r="G274" i="2"/>
  <c r="G273" i="2"/>
  <c r="E272" i="2"/>
  <c r="F273" i="2" s="1"/>
  <c r="C272" i="2"/>
  <c r="G271" i="2"/>
  <c r="G270" i="2"/>
  <c r="G269" i="2" s="1"/>
  <c r="H270" i="2" s="1"/>
  <c r="E269" i="2"/>
  <c r="C269" i="2"/>
  <c r="D271" i="2" s="1"/>
  <c r="G268" i="2"/>
  <c r="G267" i="2"/>
  <c r="G266" i="2" s="1"/>
  <c r="H266" i="2" s="1"/>
  <c r="E266" i="2"/>
  <c r="F268" i="2" s="1"/>
  <c r="C266" i="2"/>
  <c r="E264" i="2"/>
  <c r="C264" i="2"/>
  <c r="E263" i="2"/>
  <c r="E262" i="2" s="1"/>
  <c r="F263" i="2" s="1"/>
  <c r="C263" i="2"/>
  <c r="G261" i="2"/>
  <c r="G260" i="2"/>
  <c r="E259" i="2"/>
  <c r="F261" i="2" s="1"/>
  <c r="C259" i="2"/>
  <c r="G258" i="2"/>
  <c r="G257" i="2"/>
  <c r="E256" i="2"/>
  <c r="C256" i="2"/>
  <c r="D257" i="2" s="1"/>
  <c r="G255" i="2"/>
  <c r="G254" i="2"/>
  <c r="E253" i="2"/>
  <c r="F255" i="2" s="1"/>
  <c r="C253" i="2"/>
  <c r="G252" i="2"/>
  <c r="G251" i="2"/>
  <c r="E250" i="2"/>
  <c r="F252" i="2" s="1"/>
  <c r="C250" i="2"/>
  <c r="D252" i="2" s="1"/>
  <c r="E248" i="2"/>
  <c r="C248" i="2"/>
  <c r="E247" i="2"/>
  <c r="C247" i="2"/>
  <c r="G245" i="2"/>
  <c r="G244" i="2"/>
  <c r="E243" i="2"/>
  <c r="C243" i="2"/>
  <c r="D245" i="2" s="1"/>
  <c r="G242" i="2"/>
  <c r="G241" i="2"/>
  <c r="E240" i="2"/>
  <c r="F242" i="2" s="1"/>
  <c r="C240" i="2"/>
  <c r="G239" i="2"/>
  <c r="G238" i="2"/>
  <c r="E237" i="2"/>
  <c r="F239" i="2" s="1"/>
  <c r="C237" i="2"/>
  <c r="D239" i="2" s="1"/>
  <c r="G236" i="2"/>
  <c r="G235" i="2"/>
  <c r="E234" i="2"/>
  <c r="F235" i="2" s="1"/>
  <c r="C234" i="2"/>
  <c r="E232" i="2"/>
  <c r="C232" i="2"/>
  <c r="E231" i="2"/>
  <c r="C231" i="2"/>
  <c r="C230" i="2" s="1"/>
  <c r="D232" i="2" s="1"/>
  <c r="G229" i="2"/>
  <c r="G228" i="2"/>
  <c r="E227" i="2"/>
  <c r="F228" i="2" s="1"/>
  <c r="C227" i="2"/>
  <c r="G226" i="2"/>
  <c r="G225" i="2"/>
  <c r="E224" i="2"/>
  <c r="F225" i="2" s="1"/>
  <c r="C224" i="2"/>
  <c r="D225" i="2" s="1"/>
  <c r="G223" i="2"/>
  <c r="G222" i="2"/>
  <c r="E221" i="2"/>
  <c r="F223" i="2" s="1"/>
  <c r="C221" i="2"/>
  <c r="G220" i="2"/>
  <c r="G219" i="2"/>
  <c r="E218" i="2"/>
  <c r="F220" i="2" s="1"/>
  <c r="C218" i="2"/>
  <c r="D220" i="2" s="1"/>
  <c r="E216" i="2"/>
  <c r="C216" i="2"/>
  <c r="E215" i="2"/>
  <c r="C215" i="2"/>
  <c r="G213" i="2"/>
  <c r="G212" i="2"/>
  <c r="E211" i="2"/>
  <c r="F213" i="2" s="1"/>
  <c r="C211" i="2"/>
  <c r="D212" i="2" s="1"/>
  <c r="G210" i="2"/>
  <c r="G209" i="2"/>
  <c r="E208" i="2"/>
  <c r="F210" i="2" s="1"/>
  <c r="C208" i="2"/>
  <c r="G207" i="2"/>
  <c r="G206" i="2"/>
  <c r="E205" i="2"/>
  <c r="C205" i="2"/>
  <c r="D207" i="2" s="1"/>
  <c r="G204" i="2"/>
  <c r="G203" i="2"/>
  <c r="E202" i="2"/>
  <c r="F204" i="2" s="1"/>
  <c r="C202" i="2"/>
  <c r="E200" i="2"/>
  <c r="C200" i="2"/>
  <c r="E199" i="2"/>
  <c r="C199" i="2"/>
  <c r="G197" i="2"/>
  <c r="G196" i="2"/>
  <c r="E195" i="2"/>
  <c r="F197" i="2" s="1"/>
  <c r="C195" i="2"/>
  <c r="D197" i="2" s="1"/>
  <c r="G194" i="2"/>
  <c r="G193" i="2"/>
  <c r="E192" i="2"/>
  <c r="F193" i="2" s="1"/>
  <c r="C192" i="2"/>
  <c r="G191" i="2"/>
  <c r="G190" i="2"/>
  <c r="E189" i="2"/>
  <c r="F190" i="2" s="1"/>
  <c r="C189" i="2"/>
  <c r="D190" i="2" s="1"/>
  <c r="G188" i="2"/>
  <c r="G187" i="2"/>
  <c r="E186" i="2"/>
  <c r="C186" i="2"/>
  <c r="D187" i="2" s="1"/>
  <c r="E184" i="2"/>
  <c r="C184" i="2"/>
  <c r="E183" i="2"/>
  <c r="C183" i="2"/>
  <c r="G181" i="2"/>
  <c r="G180" i="2"/>
  <c r="E179" i="2"/>
  <c r="F181" i="2" s="1"/>
  <c r="C179" i="2"/>
  <c r="D180" i="2" s="1"/>
  <c r="G178" i="2"/>
  <c r="G177" i="2"/>
  <c r="E176" i="2"/>
  <c r="F177" i="2" s="1"/>
  <c r="C176" i="2"/>
  <c r="D178" i="2" s="1"/>
  <c r="G175" i="2"/>
  <c r="G174" i="2"/>
  <c r="E173" i="2"/>
  <c r="F174" i="2" s="1"/>
  <c r="C173" i="2"/>
  <c r="D175" i="2" s="1"/>
  <c r="G172" i="2"/>
  <c r="G171" i="2"/>
  <c r="E170" i="2"/>
  <c r="F172" i="2" s="1"/>
  <c r="C170" i="2"/>
  <c r="D172" i="2" s="1"/>
  <c r="E168" i="2"/>
  <c r="C168" i="2"/>
  <c r="G168" i="2" s="1"/>
  <c r="E167" i="2"/>
  <c r="C167" i="2"/>
  <c r="G165" i="2"/>
  <c r="G164" i="2"/>
  <c r="E163" i="2"/>
  <c r="F165" i="2" s="1"/>
  <c r="C163" i="2"/>
  <c r="D164" i="2" s="1"/>
  <c r="G162" i="2"/>
  <c r="G161" i="2"/>
  <c r="E160" i="2"/>
  <c r="F162" i="2" s="1"/>
  <c r="C160" i="2"/>
  <c r="D161" i="2" s="1"/>
  <c r="G159" i="2"/>
  <c r="G158" i="2"/>
  <c r="E157" i="2"/>
  <c r="F158" i="2" s="1"/>
  <c r="C157" i="2"/>
  <c r="D159" i="2" s="1"/>
  <c r="G156" i="2"/>
  <c r="G155" i="2"/>
  <c r="E154" i="2"/>
  <c r="F155" i="2" s="1"/>
  <c r="C154" i="2"/>
  <c r="D156" i="2" s="1"/>
  <c r="E151" i="2"/>
  <c r="C151" i="2"/>
  <c r="E150" i="2"/>
  <c r="C150" i="2"/>
  <c r="G148" i="2"/>
  <c r="G147" i="2"/>
  <c r="E146" i="2"/>
  <c r="F147" i="2" s="1"/>
  <c r="C146" i="2"/>
  <c r="G145" i="2"/>
  <c r="G144" i="2"/>
  <c r="E143" i="2"/>
  <c r="F145" i="2" s="1"/>
  <c r="C143" i="2"/>
  <c r="D144" i="2" s="1"/>
  <c r="G142" i="2"/>
  <c r="G141" i="2"/>
  <c r="E140" i="2"/>
  <c r="F142" i="2" s="1"/>
  <c r="C140" i="2"/>
  <c r="D141" i="2" s="1"/>
  <c r="G139" i="2"/>
  <c r="G138" i="2"/>
  <c r="E137" i="2"/>
  <c r="F138" i="2" s="1"/>
  <c r="C137" i="2"/>
  <c r="D139" i="2" s="1"/>
  <c r="E135" i="2"/>
  <c r="C135" i="2"/>
  <c r="E134" i="2"/>
  <c r="C134" i="2"/>
  <c r="G132" i="2"/>
  <c r="G131" i="2"/>
  <c r="E130" i="2"/>
  <c r="F132" i="2" s="1"/>
  <c r="C130" i="2"/>
  <c r="D131" i="2" s="1"/>
  <c r="G129" i="2"/>
  <c r="G128" i="2"/>
  <c r="E127" i="2"/>
  <c r="F128" i="2" s="1"/>
  <c r="C127" i="2"/>
  <c r="D129" i="2" s="1"/>
  <c r="G126" i="2"/>
  <c r="G125" i="2"/>
  <c r="E124" i="2"/>
  <c r="F126" i="2" s="1"/>
  <c r="C124" i="2"/>
  <c r="D126" i="2" s="1"/>
  <c r="G123" i="2"/>
  <c r="G122" i="2"/>
  <c r="E121" i="2"/>
  <c r="C121" i="2"/>
  <c r="D122" i="2" s="1"/>
  <c r="E119" i="2"/>
  <c r="C119" i="2"/>
  <c r="E118" i="2"/>
  <c r="C118" i="2"/>
  <c r="G116" i="2"/>
  <c r="G115" i="2"/>
  <c r="E114" i="2"/>
  <c r="F116" i="2" s="1"/>
  <c r="C114" i="2"/>
  <c r="D115" i="2" s="1"/>
  <c r="G113" i="2"/>
  <c r="G112" i="2"/>
  <c r="E111" i="2"/>
  <c r="F113" i="2" s="1"/>
  <c r="C111" i="2"/>
  <c r="D113" i="2" s="1"/>
  <c r="G110" i="2"/>
  <c r="G109" i="2"/>
  <c r="E108" i="2"/>
  <c r="F109" i="2" s="1"/>
  <c r="C108" i="2"/>
  <c r="D110" i="2" s="1"/>
  <c r="G107" i="2"/>
  <c r="G106" i="2"/>
  <c r="E105" i="2"/>
  <c r="F107" i="2" s="1"/>
  <c r="C105" i="2"/>
  <c r="E103" i="2"/>
  <c r="C103" i="2"/>
  <c r="G103" i="2" s="1"/>
  <c r="E102" i="2"/>
  <c r="C102" i="2"/>
  <c r="G100" i="2"/>
  <c r="G99" i="2"/>
  <c r="E98" i="2"/>
  <c r="F100" i="2" s="1"/>
  <c r="C98" i="2"/>
  <c r="D100" i="2" s="1"/>
  <c r="G97" i="2"/>
  <c r="G96" i="2"/>
  <c r="E95" i="2"/>
  <c r="F96" i="2" s="1"/>
  <c r="C95" i="2"/>
  <c r="D97" i="2" s="1"/>
  <c r="G94" i="2"/>
  <c r="G93" i="2"/>
  <c r="E92" i="2"/>
  <c r="F93" i="2" s="1"/>
  <c r="C92" i="2"/>
  <c r="D94" i="2" s="1"/>
  <c r="G91" i="2"/>
  <c r="G90" i="2"/>
  <c r="E89" i="2"/>
  <c r="C89" i="2"/>
  <c r="D90" i="2" s="1"/>
  <c r="E87" i="2"/>
  <c r="C87" i="2"/>
  <c r="E86" i="2"/>
  <c r="C86" i="2"/>
  <c r="G84" i="2"/>
  <c r="G83" i="2"/>
  <c r="E82" i="2"/>
  <c r="C82" i="2"/>
  <c r="D83" i="2" s="1"/>
  <c r="G81" i="2"/>
  <c r="G80" i="2"/>
  <c r="E79" i="2"/>
  <c r="F81" i="2" s="1"/>
  <c r="C79" i="2"/>
  <c r="D81" i="2" s="1"/>
  <c r="G78" i="2"/>
  <c r="G77" i="2"/>
  <c r="E76" i="2"/>
  <c r="F77" i="2" s="1"/>
  <c r="C76" i="2"/>
  <c r="D78" i="2" s="1"/>
  <c r="G75" i="2"/>
  <c r="G74" i="2"/>
  <c r="G73" i="2" s="1"/>
  <c r="H73" i="2" s="1"/>
  <c r="E73" i="2"/>
  <c r="F74" i="2" s="1"/>
  <c r="C73" i="2"/>
  <c r="D74" i="2" s="1"/>
  <c r="E71" i="2"/>
  <c r="C71" i="2"/>
  <c r="E70" i="2"/>
  <c r="C70" i="2"/>
  <c r="G68" i="2"/>
  <c r="G67" i="2"/>
  <c r="E66" i="2"/>
  <c r="F67" i="2" s="1"/>
  <c r="C66" i="2"/>
  <c r="D68" i="2" s="1"/>
  <c r="G65" i="2"/>
  <c r="G64" i="2"/>
  <c r="E63" i="2"/>
  <c r="C63" i="2"/>
  <c r="D64" i="2" s="1"/>
  <c r="G62" i="2"/>
  <c r="G61" i="2"/>
  <c r="E60" i="2"/>
  <c r="F62" i="2" s="1"/>
  <c r="C60" i="2"/>
  <c r="D61" i="2" s="1"/>
  <c r="G59" i="2"/>
  <c r="G58" i="2"/>
  <c r="E57" i="2"/>
  <c r="F58" i="2" s="1"/>
  <c r="C57" i="2"/>
  <c r="D59" i="2" s="1"/>
  <c r="E55" i="2"/>
  <c r="C55" i="2"/>
  <c r="E54" i="2"/>
  <c r="C54" i="2"/>
  <c r="G54" i="2" s="1"/>
  <c r="G52" i="2"/>
  <c r="G51" i="2"/>
  <c r="E50" i="2"/>
  <c r="C50" i="2"/>
  <c r="D52" i="2" s="1"/>
  <c r="G49" i="2"/>
  <c r="G48" i="2"/>
  <c r="E47" i="2"/>
  <c r="F49" i="2" s="1"/>
  <c r="C47" i="2"/>
  <c r="D48" i="2" s="1"/>
  <c r="G46" i="2"/>
  <c r="G45" i="2"/>
  <c r="E44" i="2"/>
  <c r="F46" i="2" s="1"/>
  <c r="C44" i="2"/>
  <c r="D46" i="2" s="1"/>
  <c r="G43" i="2"/>
  <c r="G42" i="2"/>
  <c r="E41" i="2"/>
  <c r="F42" i="2" s="1"/>
  <c r="C41" i="2"/>
  <c r="D42" i="2" s="1"/>
  <c r="G36" i="2"/>
  <c r="E34" i="2"/>
  <c r="F36" i="2" s="1"/>
  <c r="G35" i="2"/>
  <c r="G33" i="2"/>
  <c r="E31" i="2"/>
  <c r="F33" i="2" s="1"/>
  <c r="G32" i="2"/>
  <c r="E39" i="2"/>
  <c r="G30" i="2"/>
  <c r="E28" i="2"/>
  <c r="F30" i="2" s="1"/>
  <c r="G27" i="2"/>
  <c r="G26" i="2"/>
  <c r="E25" i="2"/>
  <c r="F26" i="2" s="1"/>
  <c r="E230" i="2" l="1"/>
  <c r="F231" i="2" s="1"/>
  <c r="G359" i="2"/>
  <c r="D244" i="2"/>
  <c r="F379" i="2"/>
  <c r="E133" i="2"/>
  <c r="H21" i="2"/>
  <c r="H23" i="2"/>
  <c r="G105" i="2"/>
  <c r="H105" i="2" s="1"/>
  <c r="H22" i="2"/>
  <c r="D145" i="2"/>
  <c r="D143" i="2" s="1"/>
  <c r="G173" i="2"/>
  <c r="H173" i="2" s="1"/>
  <c r="G192" i="2"/>
  <c r="H192" i="2" s="1"/>
  <c r="E166" i="2"/>
  <c r="F167" i="2" s="1"/>
  <c r="G263" i="2"/>
  <c r="G264" i="2"/>
  <c r="E198" i="2"/>
  <c r="F200" i="2" s="1"/>
  <c r="G151" i="2"/>
  <c r="G160" i="2"/>
  <c r="H160" i="2" s="1"/>
  <c r="G179" i="2"/>
  <c r="H179" i="2" s="1"/>
  <c r="G189" i="2"/>
  <c r="H189" i="2" s="1"/>
  <c r="G200" i="2"/>
  <c r="G218" i="2"/>
  <c r="H218" i="2" s="1"/>
  <c r="G343" i="2"/>
  <c r="F222" i="2"/>
  <c r="F221" i="2" s="1"/>
  <c r="D283" i="2"/>
  <c r="D282" i="2" s="1"/>
  <c r="F318" i="2"/>
  <c r="F317" i="2" s="1"/>
  <c r="F236" i="2"/>
  <c r="F234" i="2" s="1"/>
  <c r="F241" i="2"/>
  <c r="F240" i="2" s="1"/>
  <c r="G47" i="2"/>
  <c r="H47" i="2" s="1"/>
  <c r="G55" i="2"/>
  <c r="G53" i="2" s="1"/>
  <c r="D162" i="2"/>
  <c r="D160" i="2" s="1"/>
  <c r="D303" i="2"/>
  <c r="D301" i="2" s="1"/>
  <c r="D75" i="2"/>
  <c r="D73" i="2" s="1"/>
  <c r="D112" i="2"/>
  <c r="D111" i="2" s="1"/>
  <c r="F303" i="2"/>
  <c r="F301" i="2" s="1"/>
  <c r="G314" i="2"/>
  <c r="H314" i="2" s="1"/>
  <c r="C182" i="2"/>
  <c r="D184" i="2" s="1"/>
  <c r="G215" i="2"/>
  <c r="G320" i="2"/>
  <c r="H320" i="2" s="1"/>
  <c r="G333" i="2"/>
  <c r="H334" i="2" s="1"/>
  <c r="G118" i="2"/>
  <c r="G163" i="2"/>
  <c r="H164" i="2" s="1"/>
  <c r="H302" i="2"/>
  <c r="G349" i="2"/>
  <c r="H349" i="2" s="1"/>
  <c r="F363" i="2"/>
  <c r="F362" i="2" s="1"/>
  <c r="G384" i="2"/>
  <c r="H384" i="2" s="1"/>
  <c r="G392" i="2"/>
  <c r="D251" i="2"/>
  <c r="F405" i="2"/>
  <c r="F403" i="2" s="1"/>
  <c r="D58" i="2"/>
  <c r="D57" i="2" s="1"/>
  <c r="C101" i="2"/>
  <c r="D102" i="2" s="1"/>
  <c r="D206" i="2"/>
  <c r="D205" i="2" s="1"/>
  <c r="G234" i="2"/>
  <c r="H234" i="2" s="1"/>
  <c r="F293" i="2"/>
  <c r="F291" i="2" s="1"/>
  <c r="G403" i="2"/>
  <c r="H404" i="2" s="1"/>
  <c r="F212" i="2"/>
  <c r="F211" i="2" s="1"/>
  <c r="G256" i="2"/>
  <c r="H256" i="2" s="1"/>
  <c r="H347" i="2"/>
  <c r="F383" i="2"/>
  <c r="F381" i="2" s="1"/>
  <c r="E358" i="2"/>
  <c r="F359" i="2" s="1"/>
  <c r="G248" i="2"/>
  <c r="G288" i="2"/>
  <c r="H290" i="2" s="1"/>
  <c r="G312" i="2"/>
  <c r="F129" i="2"/>
  <c r="F141" i="2"/>
  <c r="F140" i="2" s="1"/>
  <c r="D165" i="2"/>
  <c r="D163" i="2" s="1"/>
  <c r="H380" i="2"/>
  <c r="H378" i="2"/>
  <c r="H403" i="2"/>
  <c r="F267" i="2"/>
  <c r="F266" i="2" s="1"/>
  <c r="H309" i="2"/>
  <c r="F75" i="2"/>
  <c r="F73" i="2" s="1"/>
  <c r="D80" i="2"/>
  <c r="D79" i="2" s="1"/>
  <c r="E85" i="2"/>
  <c r="F86" i="2" s="1"/>
  <c r="G108" i="2"/>
  <c r="H108" i="2" s="1"/>
  <c r="D132" i="2"/>
  <c r="D138" i="2"/>
  <c r="D142" i="2"/>
  <c r="D140" i="2" s="1"/>
  <c r="C166" i="2"/>
  <c r="D168" i="2" s="1"/>
  <c r="F178" i="2"/>
  <c r="F176" i="2" s="1"/>
  <c r="G224" i="2"/>
  <c r="G250" i="2"/>
  <c r="H252" i="2" s="1"/>
  <c r="G282" i="2"/>
  <c r="H283" i="2" s="1"/>
  <c r="G304" i="2"/>
  <c r="H304" i="2" s="1"/>
  <c r="C310" i="2"/>
  <c r="D311" i="2" s="1"/>
  <c r="E326" i="2"/>
  <c r="F327" i="2" s="1"/>
  <c r="F356" i="2"/>
  <c r="F355" i="2" s="1"/>
  <c r="D372" i="2"/>
  <c r="D371" i="2" s="1"/>
  <c r="H379" i="2"/>
  <c r="G397" i="2"/>
  <c r="H399" i="2" s="1"/>
  <c r="G407" i="2"/>
  <c r="F305" i="2"/>
  <c r="F304" i="2" s="1"/>
  <c r="F45" i="2"/>
  <c r="F44" i="2" s="1"/>
  <c r="D93" i="2"/>
  <c r="D92" i="2" s="1"/>
  <c r="F159" i="2"/>
  <c r="F157" i="2" s="1"/>
  <c r="G211" i="2"/>
  <c r="H211" i="2" s="1"/>
  <c r="G216" i="2"/>
  <c r="D226" i="2"/>
  <c r="D224" i="2" s="1"/>
  <c r="F274" i="2"/>
  <c r="F272" i="2" s="1"/>
  <c r="F284" i="2"/>
  <c r="F282" i="2" s="1"/>
  <c r="D340" i="2"/>
  <c r="D339" i="2" s="1"/>
  <c r="G355" i="2"/>
  <c r="H355" i="2" s="1"/>
  <c r="F372" i="2"/>
  <c r="F371" i="2" s="1"/>
  <c r="D385" i="2"/>
  <c r="D384" i="2" s="1"/>
  <c r="D399" i="2"/>
  <c r="D397" i="2" s="1"/>
  <c r="D191" i="2"/>
  <c r="D189" i="2" s="1"/>
  <c r="H372" i="2"/>
  <c r="F389" i="2"/>
  <c r="F387" i="2" s="1"/>
  <c r="D123" i="2"/>
  <c r="D121" i="2" s="1"/>
  <c r="G44" i="2"/>
  <c r="H44" i="2" s="1"/>
  <c r="F61" i="2"/>
  <c r="F60" i="2" s="1"/>
  <c r="F148" i="2"/>
  <c r="D238" i="2"/>
  <c r="D237" i="2" s="1"/>
  <c r="D289" i="2"/>
  <c r="F331" i="2"/>
  <c r="F330" i="2" s="1"/>
  <c r="G368" i="2"/>
  <c r="H368" i="2" s="1"/>
  <c r="G41" i="2"/>
  <c r="H43" i="2" s="1"/>
  <c r="G146" i="2"/>
  <c r="H148" i="2" s="1"/>
  <c r="F156" i="2"/>
  <c r="F154" i="2" s="1"/>
  <c r="F164" i="2"/>
  <c r="F163" i="2" s="1"/>
  <c r="F209" i="2"/>
  <c r="F208" i="2" s="1"/>
  <c r="D213" i="2"/>
  <c r="D211" i="2" s="1"/>
  <c r="H303" i="2"/>
  <c r="C374" i="2"/>
  <c r="D375" i="2" s="1"/>
  <c r="G381" i="2"/>
  <c r="H381" i="2" s="1"/>
  <c r="F396" i="2"/>
  <c r="F139" i="2"/>
  <c r="F137" i="2" s="1"/>
  <c r="F27" i="2"/>
  <c r="F25" i="2" s="1"/>
  <c r="D43" i="2"/>
  <c r="D41" i="2" s="1"/>
  <c r="G82" i="2"/>
  <c r="H82" i="2" s="1"/>
  <c r="D130" i="2"/>
  <c r="G143" i="2"/>
  <c r="H143" i="2" s="1"/>
  <c r="G186" i="2"/>
  <c r="H186" i="2" s="1"/>
  <c r="G199" i="2"/>
  <c r="G198" i="2" s="1"/>
  <c r="H198" i="2" s="1"/>
  <c r="D219" i="2"/>
  <c r="D218" i="2" s="1"/>
  <c r="G227" i="2"/>
  <c r="H228" i="2" s="1"/>
  <c r="G253" i="2"/>
  <c r="H254" i="2" s="1"/>
  <c r="E294" i="2"/>
  <c r="F295" i="2" s="1"/>
  <c r="D308" i="2"/>
  <c r="D307" i="2" s="1"/>
  <c r="F338" i="2"/>
  <c r="F336" i="2" s="1"/>
  <c r="E374" i="2"/>
  <c r="F376" i="2" s="1"/>
  <c r="D379" i="2"/>
  <c r="D378" i="2" s="1"/>
  <c r="H396" i="2"/>
  <c r="F401" i="2"/>
  <c r="F400" i="2" s="1"/>
  <c r="H257" i="2"/>
  <c r="D49" i="2"/>
  <c r="D47" i="2" s="1"/>
  <c r="G57" i="2"/>
  <c r="H57" i="2" s="1"/>
  <c r="D84" i="2"/>
  <c r="E182" i="2"/>
  <c r="F183" i="2" s="1"/>
  <c r="F229" i="2"/>
  <c r="F227" i="2" s="1"/>
  <c r="D258" i="2"/>
  <c r="D256" i="2" s="1"/>
  <c r="F308" i="2"/>
  <c r="F307" i="2" s="1"/>
  <c r="D315" i="2"/>
  <c r="D314" i="2" s="1"/>
  <c r="D321" i="2"/>
  <c r="D320" i="2" s="1"/>
  <c r="F370" i="2"/>
  <c r="F368" i="2" s="1"/>
  <c r="F394" i="2"/>
  <c r="D405" i="2"/>
  <c r="D403" i="2" s="1"/>
  <c r="G25" i="2"/>
  <c r="H25" i="2" s="1"/>
  <c r="C38" i="2"/>
  <c r="E53" i="2"/>
  <c r="F55" i="2" s="1"/>
  <c r="D67" i="2"/>
  <c r="D66" i="2" s="1"/>
  <c r="D109" i="2"/>
  <c r="D108" i="2" s="1"/>
  <c r="F127" i="2"/>
  <c r="F203" i="2"/>
  <c r="F202" i="2" s="1"/>
  <c r="G208" i="2"/>
  <c r="H208" i="2" s="1"/>
  <c r="F226" i="2"/>
  <c r="F224" i="2" s="1"/>
  <c r="H275" i="2"/>
  <c r="F286" i="2"/>
  <c r="F285" i="2" s="1"/>
  <c r="D288" i="2"/>
  <c r="F324" i="2"/>
  <c r="F323" i="2" s="1"/>
  <c r="G339" i="2"/>
  <c r="H346" i="2"/>
  <c r="G352" i="2"/>
  <c r="H353" i="2" s="1"/>
  <c r="D367" i="2"/>
  <c r="D365" i="2" s="1"/>
  <c r="E390" i="2"/>
  <c r="F391" i="2" s="1"/>
  <c r="G89" i="2"/>
  <c r="H91" i="2" s="1"/>
  <c r="G92" i="2"/>
  <c r="H92" i="2" s="1"/>
  <c r="E117" i="2"/>
  <c r="F118" i="2" s="1"/>
  <c r="D125" i="2"/>
  <c r="D124" i="2" s="1"/>
  <c r="D128" i="2"/>
  <c r="D127" i="2" s="1"/>
  <c r="D171" i="2"/>
  <c r="D170" i="2" s="1"/>
  <c r="F175" i="2"/>
  <c r="F173" i="2" s="1"/>
  <c r="D196" i="2"/>
  <c r="D195" i="2" s="1"/>
  <c r="G202" i="2"/>
  <c r="H204" i="2" s="1"/>
  <c r="G205" i="2"/>
  <c r="H207" i="2" s="1"/>
  <c r="G243" i="2"/>
  <c r="H243" i="2" s="1"/>
  <c r="G247" i="2"/>
  <c r="F251" i="2"/>
  <c r="F250" i="2" s="1"/>
  <c r="H269" i="2"/>
  <c r="D276" i="2"/>
  <c r="D275" i="2" s="1"/>
  <c r="F289" i="2"/>
  <c r="F288" i="2" s="1"/>
  <c r="H308" i="2"/>
  <c r="H333" i="2"/>
  <c r="D347" i="2"/>
  <c r="D346" i="2" s="1"/>
  <c r="G86" i="2"/>
  <c r="D91" i="2"/>
  <c r="D89" i="2" s="1"/>
  <c r="F110" i="2"/>
  <c r="F108" i="2" s="1"/>
  <c r="F125" i="2"/>
  <c r="F124" i="2" s="1"/>
  <c r="G127" i="2"/>
  <c r="H127" i="2" s="1"/>
  <c r="G140" i="2"/>
  <c r="H140" i="2" s="1"/>
  <c r="F171" i="2"/>
  <c r="F170" i="2" s="1"/>
  <c r="F196" i="2"/>
  <c r="F195" i="2" s="1"/>
  <c r="C214" i="2"/>
  <c r="D215" i="2" s="1"/>
  <c r="F254" i="2"/>
  <c r="F253" i="2" s="1"/>
  <c r="D270" i="2"/>
  <c r="D269" i="2" s="1"/>
  <c r="D334" i="2"/>
  <c r="D333" i="2" s="1"/>
  <c r="G344" i="2"/>
  <c r="F350" i="2"/>
  <c r="F349" i="2" s="1"/>
  <c r="D353" i="2"/>
  <c r="D352" i="2" s="1"/>
  <c r="H364" i="2"/>
  <c r="H388" i="2"/>
  <c r="D82" i="2"/>
  <c r="H276" i="2"/>
  <c r="H373" i="2"/>
  <c r="G50" i="2"/>
  <c r="H50" i="2" s="1"/>
  <c r="C69" i="2"/>
  <c r="D71" i="2" s="1"/>
  <c r="D96" i="2"/>
  <c r="D95" i="2" s="1"/>
  <c r="G114" i="2"/>
  <c r="H115" i="2" s="1"/>
  <c r="G134" i="2"/>
  <c r="F144" i="2"/>
  <c r="F143" i="2" s="1"/>
  <c r="D158" i="2"/>
  <c r="D157" i="2" s="1"/>
  <c r="F161" i="2"/>
  <c r="F160" i="2" s="1"/>
  <c r="F180" i="2"/>
  <c r="F179" i="2" s="1"/>
  <c r="D231" i="2"/>
  <c r="D230" i="2" s="1"/>
  <c r="F238" i="2"/>
  <c r="F237" i="2" s="1"/>
  <c r="F260" i="2"/>
  <c r="F259" i="2" s="1"/>
  <c r="F299" i="2"/>
  <c r="F298" i="2" s="1"/>
  <c r="H389" i="2"/>
  <c r="G400" i="2"/>
  <c r="H402" i="2" s="1"/>
  <c r="C39" i="2"/>
  <c r="G39" i="2" s="1"/>
  <c r="G29" i="2"/>
  <c r="G28" i="2" s="1"/>
  <c r="H28" i="2" s="1"/>
  <c r="G95" i="2"/>
  <c r="H95" i="2" s="1"/>
  <c r="E101" i="2"/>
  <c r="F103" i="2" s="1"/>
  <c r="C133" i="2"/>
  <c r="G150" i="2"/>
  <c r="G154" i="2"/>
  <c r="G170" i="2"/>
  <c r="H170" i="2" s="1"/>
  <c r="D177" i="2"/>
  <c r="D176" i="2" s="1"/>
  <c r="F194" i="2"/>
  <c r="F192" i="2" s="1"/>
  <c r="E214" i="2"/>
  <c r="G237" i="2"/>
  <c r="H238" i="2" s="1"/>
  <c r="G298" i="2"/>
  <c r="H298" i="2" s="1"/>
  <c r="G375" i="2"/>
  <c r="G374" i="2" s="1"/>
  <c r="G391" i="2"/>
  <c r="F398" i="2"/>
  <c r="F397" i="2" s="1"/>
  <c r="G408" i="2"/>
  <c r="G406" i="2" s="1"/>
  <c r="H408" i="2" s="1"/>
  <c r="C198" i="2"/>
  <c r="D199" i="2" s="1"/>
  <c r="G231" i="2"/>
  <c r="H271" i="2"/>
  <c r="G295" i="2"/>
  <c r="G294" i="2" s="1"/>
  <c r="H294" i="2" s="1"/>
  <c r="H395" i="2"/>
  <c r="H27" i="2"/>
  <c r="G31" i="2"/>
  <c r="H31" i="2" s="1"/>
  <c r="G34" i="2"/>
  <c r="H34" i="2" s="1"/>
  <c r="E69" i="2"/>
  <c r="F70" i="2" s="1"/>
  <c r="F29" i="2"/>
  <c r="F28" i="2" s="1"/>
  <c r="F32" i="2"/>
  <c r="F31" i="2" s="1"/>
  <c r="F35" i="2"/>
  <c r="F34" i="2" s="1"/>
  <c r="F43" i="2"/>
  <c r="F41" i="2" s="1"/>
  <c r="F48" i="2"/>
  <c r="F47" i="2" s="1"/>
  <c r="F51" i="2"/>
  <c r="F52" i="2"/>
  <c r="C53" i="2"/>
  <c r="D54" i="2" s="1"/>
  <c r="H58" i="2"/>
  <c r="D62" i="2"/>
  <c r="D60" i="2" s="1"/>
  <c r="D65" i="2"/>
  <c r="D63" i="2" s="1"/>
  <c r="F80" i="2"/>
  <c r="F79" i="2" s="1"/>
  <c r="D99" i="2"/>
  <c r="D98" i="2" s="1"/>
  <c r="F135" i="2"/>
  <c r="F134" i="2"/>
  <c r="G137" i="2"/>
  <c r="H138" i="2" s="1"/>
  <c r="F146" i="2"/>
  <c r="H162" i="2"/>
  <c r="H191" i="2"/>
  <c r="F199" i="2"/>
  <c r="F198" i="2" s="1"/>
  <c r="D236" i="2"/>
  <c r="D235" i="2"/>
  <c r="F271" i="2"/>
  <c r="F270" i="2"/>
  <c r="E38" i="2"/>
  <c r="C28" i="2"/>
  <c r="D29" i="2" s="1"/>
  <c r="C31" i="2"/>
  <c r="D32" i="2" s="1"/>
  <c r="C34" i="2"/>
  <c r="D35" i="2" s="1"/>
  <c r="D45" i="2"/>
  <c r="D44" i="2" s="1"/>
  <c r="F68" i="2"/>
  <c r="F66" i="2" s="1"/>
  <c r="H74" i="2"/>
  <c r="D77" i="2"/>
  <c r="D76" i="2" s="1"/>
  <c r="G79" i="2"/>
  <c r="H79" i="2" s="1"/>
  <c r="F99" i="2"/>
  <c r="F98" i="2" s="1"/>
  <c r="D107" i="2"/>
  <c r="D106" i="2"/>
  <c r="G135" i="2"/>
  <c r="E149" i="2"/>
  <c r="F151" i="2" s="1"/>
  <c r="D155" i="2"/>
  <c r="D154" i="2" s="1"/>
  <c r="D174" i="2"/>
  <c r="D173" i="2" s="1"/>
  <c r="D194" i="2"/>
  <c r="D193" i="2"/>
  <c r="H202" i="2"/>
  <c r="H203" i="2"/>
  <c r="F245" i="2"/>
  <c r="F244" i="2"/>
  <c r="F316" i="2"/>
  <c r="F315" i="2"/>
  <c r="G98" i="2"/>
  <c r="H98" i="2" s="1"/>
  <c r="F123" i="2"/>
  <c r="F122" i="2"/>
  <c r="F219" i="2"/>
  <c r="F218" i="2" s="1"/>
  <c r="H225" i="2"/>
  <c r="H224" i="2"/>
  <c r="H226" i="2"/>
  <c r="D324" i="2"/>
  <c r="D325" i="2"/>
  <c r="C25" i="2"/>
  <c r="D27" i="2" s="1"/>
  <c r="G71" i="2"/>
  <c r="G87" i="2"/>
  <c r="F106" i="2"/>
  <c r="F105" i="2" s="1"/>
  <c r="G176" i="2"/>
  <c r="H177" i="2" s="1"/>
  <c r="F188" i="2"/>
  <c r="F187" i="2"/>
  <c r="G221" i="2"/>
  <c r="H221" i="2" s="1"/>
  <c r="G278" i="2"/>
  <c r="H278" i="2" s="1"/>
  <c r="D300" i="2"/>
  <c r="D299" i="2"/>
  <c r="F65" i="2"/>
  <c r="F64" i="2"/>
  <c r="H75" i="2"/>
  <c r="F94" i="2"/>
  <c r="F92" i="2" s="1"/>
  <c r="G102" i="2"/>
  <c r="F112" i="2"/>
  <c r="F111" i="2" s="1"/>
  <c r="F115" i="2"/>
  <c r="F114" i="2" s="1"/>
  <c r="G121" i="2"/>
  <c r="H122" i="2" s="1"/>
  <c r="F131" i="2"/>
  <c r="F130" i="2" s="1"/>
  <c r="G157" i="2"/>
  <c r="H158" i="2" s="1"/>
  <c r="G259" i="2"/>
  <c r="E310" i="2"/>
  <c r="F312" i="2" s="1"/>
  <c r="G330" i="2"/>
  <c r="H330" i="2" s="1"/>
  <c r="D51" i="2"/>
  <c r="D50" i="2" s="1"/>
  <c r="G63" i="2"/>
  <c r="H63" i="2" s="1"/>
  <c r="G66" i="2"/>
  <c r="H66" i="2" s="1"/>
  <c r="H106" i="2"/>
  <c r="G111" i="2"/>
  <c r="G130" i="2"/>
  <c r="H131" i="2" s="1"/>
  <c r="H156" i="2"/>
  <c r="G183" i="2"/>
  <c r="C278" i="2"/>
  <c r="D279" i="2" s="1"/>
  <c r="D293" i="2"/>
  <c r="D292" i="2"/>
  <c r="G328" i="2"/>
  <c r="D338" i="2"/>
  <c r="D337" i="2"/>
  <c r="F340" i="2"/>
  <c r="F341" i="2"/>
  <c r="H398" i="2"/>
  <c r="H397" i="2"/>
  <c r="G70" i="2"/>
  <c r="F84" i="2"/>
  <c r="F83" i="2"/>
  <c r="G119" i="2"/>
  <c r="D137" i="2"/>
  <c r="D148" i="2"/>
  <c r="D147" i="2"/>
  <c r="C149" i="2"/>
  <c r="D151" i="2" s="1"/>
  <c r="H161" i="2"/>
  <c r="D181" i="2"/>
  <c r="D179" i="2" s="1"/>
  <c r="D188" i="2"/>
  <c r="D186" i="2" s="1"/>
  <c r="G232" i="2"/>
  <c r="C246" i="2"/>
  <c r="D247" i="2" s="1"/>
  <c r="C294" i="2"/>
  <c r="D296" i="2" s="1"/>
  <c r="G323" i="2"/>
  <c r="H323" i="2" s="1"/>
  <c r="D55" i="2"/>
  <c r="G60" i="2"/>
  <c r="H60" i="2" s="1"/>
  <c r="G76" i="2"/>
  <c r="H76" i="2" s="1"/>
  <c r="C85" i="2"/>
  <c r="D86" i="2" s="1"/>
  <c r="F91" i="2"/>
  <c r="F90" i="2"/>
  <c r="F258" i="2"/>
  <c r="F257" i="2"/>
  <c r="G285" i="2"/>
  <c r="H286" i="2" s="1"/>
  <c r="G317" i="2"/>
  <c r="H317" i="2" s="1"/>
  <c r="G167" i="2"/>
  <c r="D255" i="2"/>
  <c r="D254" i="2"/>
  <c r="F264" i="2"/>
  <c r="F262" i="2" s="1"/>
  <c r="G291" i="2"/>
  <c r="H291" i="2" s="1"/>
  <c r="D305" i="2"/>
  <c r="D306" i="2"/>
  <c r="C326" i="2"/>
  <c r="D328" i="2" s="1"/>
  <c r="G336" i="2"/>
  <c r="H336" i="2" s="1"/>
  <c r="C117" i="2"/>
  <c r="D118" i="2" s="1"/>
  <c r="G184" i="2"/>
  <c r="D243" i="2"/>
  <c r="D267" i="2"/>
  <c r="D268" i="2"/>
  <c r="H268" i="2"/>
  <c r="H367" i="2"/>
  <c r="H365" i="2"/>
  <c r="H366" i="2"/>
  <c r="F59" i="2"/>
  <c r="F57" i="2" s="1"/>
  <c r="F78" i="2"/>
  <c r="F76" i="2" s="1"/>
  <c r="F97" i="2"/>
  <c r="F95" i="2" s="1"/>
  <c r="D116" i="2"/>
  <c r="D114" i="2" s="1"/>
  <c r="G124" i="2"/>
  <c r="H126" i="2" s="1"/>
  <c r="F191" i="2"/>
  <c r="F189" i="2" s="1"/>
  <c r="D203" i="2"/>
  <c r="D204" i="2"/>
  <c r="D229" i="2"/>
  <c r="D228" i="2"/>
  <c r="C262" i="2"/>
  <c r="D264" i="2" s="1"/>
  <c r="D274" i="2"/>
  <c r="D273" i="2"/>
  <c r="G327" i="2"/>
  <c r="G195" i="2"/>
  <c r="H196" i="2" s="1"/>
  <c r="F207" i="2"/>
  <c r="F206" i="2"/>
  <c r="D210" i="2"/>
  <c r="D209" i="2"/>
  <c r="G240" i="2"/>
  <c r="H240" i="2" s="1"/>
  <c r="E246" i="2"/>
  <c r="F248" i="2" s="1"/>
  <c r="G272" i="2"/>
  <c r="H272" i="2" s="1"/>
  <c r="G311" i="2"/>
  <c r="F321" i="2"/>
  <c r="F322" i="2"/>
  <c r="D241" i="2"/>
  <c r="D242" i="2"/>
  <c r="H267" i="2"/>
  <c r="F277" i="2"/>
  <c r="F275" i="2" s="1"/>
  <c r="E278" i="2"/>
  <c r="F280" i="2" s="1"/>
  <c r="D286" i="2"/>
  <c r="D287" i="2"/>
  <c r="D319" i="2"/>
  <c r="D318" i="2"/>
  <c r="D222" i="2"/>
  <c r="D223" i="2"/>
  <c r="D250" i="2"/>
  <c r="D260" i="2"/>
  <c r="D261" i="2"/>
  <c r="F378" i="2"/>
  <c r="D332" i="2"/>
  <c r="D330" i="2" s="1"/>
  <c r="E342" i="2"/>
  <c r="F344" i="2" s="1"/>
  <c r="D351" i="2"/>
  <c r="D349" i="2" s="1"/>
  <c r="D356" i="2"/>
  <c r="D355" i="2" s="1"/>
  <c r="C358" i="2"/>
  <c r="D360" i="2" s="1"/>
  <c r="G360" i="2"/>
  <c r="D363" i="2"/>
  <c r="D362" i="2" s="1"/>
  <c r="D370" i="2"/>
  <c r="D368" i="2" s="1"/>
  <c r="D382" i="2"/>
  <c r="D381" i="2" s="1"/>
  <c r="D389" i="2"/>
  <c r="D387" i="2" s="1"/>
  <c r="D396" i="2"/>
  <c r="D394" i="2" s="1"/>
  <c r="D401" i="2"/>
  <c r="D400" i="2" s="1"/>
  <c r="E406" i="2"/>
  <c r="F408" i="2" s="1"/>
  <c r="F334" i="2"/>
  <c r="F333" i="2" s="1"/>
  <c r="F348" i="2"/>
  <c r="F346" i="2" s="1"/>
  <c r="F353" i="2"/>
  <c r="F352" i="2" s="1"/>
  <c r="H363" i="2"/>
  <c r="F367" i="2"/>
  <c r="F365" i="2" s="1"/>
  <c r="F386" i="2"/>
  <c r="F384" i="2" s="1"/>
  <c r="C390" i="2"/>
  <c r="D392" i="2" s="1"/>
  <c r="C342" i="2"/>
  <c r="D343" i="2" s="1"/>
  <c r="C406" i="2"/>
  <c r="F232" i="2" l="1"/>
  <c r="F230" i="2" s="1"/>
  <c r="H193" i="2"/>
  <c r="D216" i="2"/>
  <c r="D214" i="2" s="1"/>
  <c r="H147" i="2"/>
  <c r="G390" i="2"/>
  <c r="G117" i="2"/>
  <c r="H146" i="2"/>
  <c r="H52" i="2"/>
  <c r="H357" i="2"/>
  <c r="H145" i="2"/>
  <c r="H107" i="2"/>
  <c r="H190" i="2"/>
  <c r="F168" i="2"/>
  <c r="F166" i="2" s="1"/>
  <c r="D183" i="2"/>
  <c r="F119" i="2"/>
  <c r="F117" i="2" s="1"/>
  <c r="H175" i="2"/>
  <c r="H174" i="2"/>
  <c r="H188" i="2"/>
  <c r="H187" i="2"/>
  <c r="H144" i="2"/>
  <c r="F102" i="2"/>
  <c r="H46" i="2"/>
  <c r="G342" i="2"/>
  <c r="H342" i="2" s="1"/>
  <c r="G85" i="2"/>
  <c r="H85" i="2" s="1"/>
  <c r="H93" i="2"/>
  <c r="H335" i="2"/>
  <c r="H282" i="2"/>
  <c r="F71" i="2"/>
  <c r="H284" i="2"/>
  <c r="H94" i="2"/>
  <c r="H53" i="2"/>
  <c r="H55" i="2"/>
  <c r="H54" i="2"/>
  <c r="H288" i="2"/>
  <c r="H83" i="2"/>
  <c r="F54" i="2"/>
  <c r="F53" i="2" s="1"/>
  <c r="H194" i="2"/>
  <c r="F360" i="2"/>
  <c r="F358" i="2" s="1"/>
  <c r="H219" i="2"/>
  <c r="H163" i="2"/>
  <c r="H316" i="2"/>
  <c r="H97" i="2"/>
  <c r="H324" i="2"/>
  <c r="H289" i="2"/>
  <c r="H51" i="2"/>
  <c r="H258" i="2"/>
  <c r="D70" i="2"/>
  <c r="D69" i="2" s="1"/>
  <c r="H181" i="2"/>
  <c r="H180" i="2"/>
  <c r="H84" i="2"/>
  <c r="H96" i="2"/>
  <c r="D376" i="2"/>
  <c r="D374" i="2" s="1"/>
  <c r="H385" i="2"/>
  <c r="H325" i="2"/>
  <c r="G262" i="2"/>
  <c r="H262" i="2" s="1"/>
  <c r="H220" i="2"/>
  <c r="H405" i="2"/>
  <c r="F296" i="2"/>
  <c r="F294" i="2" s="1"/>
  <c r="F87" i="2"/>
  <c r="F85" i="2" s="1"/>
  <c r="H350" i="2"/>
  <c r="F328" i="2"/>
  <c r="F326" i="2" s="1"/>
  <c r="H369" i="2"/>
  <c r="H370" i="2"/>
  <c r="H299" i="2"/>
  <c r="H321" i="2"/>
  <c r="D200" i="2"/>
  <c r="D198" i="2" s="1"/>
  <c r="H90" i="2"/>
  <c r="H315" i="2"/>
  <c r="G246" i="2"/>
  <c r="H246" i="2" s="1"/>
  <c r="G230" i="2"/>
  <c r="H230" i="2" s="1"/>
  <c r="H386" i="2"/>
  <c r="G214" i="2"/>
  <c r="H216" i="2" s="1"/>
  <c r="H48" i="2"/>
  <c r="H356" i="2"/>
  <c r="H322" i="2"/>
  <c r="D266" i="2"/>
  <c r="H236" i="2"/>
  <c r="F392" i="2"/>
  <c r="F390" i="2" s="1"/>
  <c r="H237" i="2"/>
  <c r="D167" i="2"/>
  <c r="D166" i="2" s="1"/>
  <c r="C37" i="2"/>
  <c r="D38" i="2" s="1"/>
  <c r="H49" i="2"/>
  <c r="H199" i="2"/>
  <c r="H318" i="2"/>
  <c r="D312" i="2"/>
  <c r="D310" i="2" s="1"/>
  <c r="H142" i="2"/>
  <c r="H382" i="2"/>
  <c r="H239" i="2"/>
  <c r="F205" i="2"/>
  <c r="H165" i="2"/>
  <c r="D103" i="2"/>
  <c r="D101" i="2" s="1"/>
  <c r="H235" i="2"/>
  <c r="H351" i="2"/>
  <c r="H383" i="2"/>
  <c r="H26" i="2"/>
  <c r="D317" i="2"/>
  <c r="H129" i="2"/>
  <c r="F63" i="2"/>
  <c r="F121" i="2"/>
  <c r="H250" i="2"/>
  <c r="H116" i="2"/>
  <c r="H251" i="2"/>
  <c r="H227" i="2"/>
  <c r="H114" i="2"/>
  <c r="H229" i="2"/>
  <c r="H110" i="2"/>
  <c r="H45" i="2"/>
  <c r="H128" i="2"/>
  <c r="H212" i="2"/>
  <c r="D336" i="2"/>
  <c r="H109" i="2"/>
  <c r="H200" i="2"/>
  <c r="H35" i="2"/>
  <c r="D30" i="2"/>
  <c r="D28" i="2" s="1"/>
  <c r="H374" i="2"/>
  <c r="H376" i="2"/>
  <c r="H305" i="2"/>
  <c r="H42" i="2"/>
  <c r="H253" i="2"/>
  <c r="H401" i="2"/>
  <c r="H400" i="2"/>
  <c r="F279" i="2"/>
  <c r="F278" i="2" s="1"/>
  <c r="H172" i="2"/>
  <c r="H67" i="2"/>
  <c r="F50" i="2"/>
  <c r="F184" i="2"/>
  <c r="F182" i="2" s="1"/>
  <c r="H255" i="2"/>
  <c r="D359" i="2"/>
  <c r="D358" i="2" s="1"/>
  <c r="H300" i="2"/>
  <c r="F69" i="2"/>
  <c r="H33" i="2"/>
  <c r="H41" i="2"/>
  <c r="F375" i="2"/>
  <c r="F374" i="2" s="1"/>
  <c r="D259" i="2"/>
  <c r="H337" i="2"/>
  <c r="D298" i="2"/>
  <c r="F243" i="2"/>
  <c r="H213" i="2"/>
  <c r="H295" i="2"/>
  <c r="H306" i="2"/>
  <c r="H338" i="2"/>
  <c r="H390" i="2"/>
  <c r="H391" i="2"/>
  <c r="H339" i="2"/>
  <c r="H341" i="2"/>
  <c r="H340" i="2"/>
  <c r="H331" i="2"/>
  <c r="D263" i="2"/>
  <c r="D262" i="2" s="1"/>
  <c r="H375" i="2"/>
  <c r="D87" i="2"/>
  <c r="D85" i="2" s="1"/>
  <c r="D53" i="2"/>
  <c r="D304" i="2"/>
  <c r="D146" i="2"/>
  <c r="H263" i="2"/>
  <c r="F150" i="2"/>
  <c r="F149" i="2" s="1"/>
  <c r="H154" i="2"/>
  <c r="H155" i="2"/>
  <c r="H245" i="2"/>
  <c r="H332" i="2"/>
  <c r="H99" i="2"/>
  <c r="G133" i="2"/>
  <c r="H135" i="2" s="1"/>
  <c r="H89" i="2"/>
  <c r="D134" i="2"/>
  <c r="D135" i="2"/>
  <c r="H293" i="2"/>
  <c r="D253" i="2"/>
  <c r="F89" i="2"/>
  <c r="F311" i="2"/>
  <c r="F310" i="2" s="1"/>
  <c r="H222" i="2"/>
  <c r="D192" i="2"/>
  <c r="D105" i="2"/>
  <c r="F269" i="2"/>
  <c r="H30" i="2"/>
  <c r="H209" i="2"/>
  <c r="H279" i="2"/>
  <c r="H280" i="2"/>
  <c r="F186" i="2"/>
  <c r="F101" i="2"/>
  <c r="H171" i="2"/>
  <c r="H36" i="2"/>
  <c r="F216" i="2"/>
  <c r="F215" i="2"/>
  <c r="H206" i="2"/>
  <c r="H205" i="2"/>
  <c r="H352" i="2"/>
  <c r="H354" i="2"/>
  <c r="H59" i="2"/>
  <c r="G149" i="2"/>
  <c r="H150" i="2" s="1"/>
  <c r="D272" i="2"/>
  <c r="H296" i="2"/>
  <c r="F256" i="2"/>
  <c r="H210" i="2"/>
  <c r="H68" i="2"/>
  <c r="F133" i="2"/>
  <c r="H141" i="2"/>
  <c r="H244" i="2"/>
  <c r="H117" i="2"/>
  <c r="H118" i="2"/>
  <c r="D119" i="2"/>
  <c r="D117" i="2" s="1"/>
  <c r="D221" i="2"/>
  <c r="H273" i="2"/>
  <c r="G326" i="2"/>
  <c r="H326" i="2" s="1"/>
  <c r="H130" i="2"/>
  <c r="H132" i="2"/>
  <c r="H259" i="2"/>
  <c r="H261" i="2"/>
  <c r="H81" i="2"/>
  <c r="E37" i="2"/>
  <c r="F39" i="2" s="1"/>
  <c r="D407" i="2"/>
  <c r="D408" i="2"/>
  <c r="F247" i="2"/>
  <c r="F246" i="2" s="1"/>
  <c r="H292" i="2"/>
  <c r="G166" i="2"/>
  <c r="H167" i="2" s="1"/>
  <c r="H61" i="2"/>
  <c r="D295" i="2"/>
  <c r="D294" i="2" s="1"/>
  <c r="F407" i="2"/>
  <c r="F406" i="2" s="1"/>
  <c r="H260" i="2"/>
  <c r="F314" i="2"/>
  <c r="H62" i="2"/>
  <c r="H32" i="2"/>
  <c r="H242" i="2"/>
  <c r="D285" i="2"/>
  <c r="H287" i="2"/>
  <c r="H285" i="2"/>
  <c r="H119" i="2"/>
  <c r="G182" i="2"/>
  <c r="H182" i="2" s="1"/>
  <c r="H178" i="2"/>
  <c r="H176" i="2"/>
  <c r="H65" i="2"/>
  <c r="D227" i="2"/>
  <c r="D327" i="2"/>
  <c r="D326" i="2" s="1"/>
  <c r="H274" i="2"/>
  <c r="D248" i="2"/>
  <c r="D246" i="2" s="1"/>
  <c r="F82" i="2"/>
  <c r="H392" i="2"/>
  <c r="D291" i="2"/>
  <c r="H123" i="2"/>
  <c r="H121" i="2"/>
  <c r="H214" i="2"/>
  <c r="G358" i="2"/>
  <c r="H360" i="2" s="1"/>
  <c r="D36" i="2"/>
  <c r="D34" i="2" s="1"/>
  <c r="D26" i="2"/>
  <c r="D25" i="2" s="1"/>
  <c r="H64" i="2"/>
  <c r="H78" i="2"/>
  <c r="D150" i="2"/>
  <c r="D149" i="2" s="1"/>
  <c r="F343" i="2"/>
  <c r="F342" i="2" s="1"/>
  <c r="F339" i="2"/>
  <c r="H111" i="2"/>
  <c r="H113" i="2"/>
  <c r="F320" i="2"/>
  <c r="D202" i="2"/>
  <c r="H241" i="2"/>
  <c r="G69" i="2"/>
  <c r="H69" i="2" s="1"/>
  <c r="D280" i="2"/>
  <c r="H112" i="2"/>
  <c r="G101" i="2"/>
  <c r="H102" i="2" s="1"/>
  <c r="H77" i="2"/>
  <c r="D234" i="2"/>
  <c r="D33" i="2"/>
  <c r="D31" i="2" s="1"/>
  <c r="H29" i="2"/>
  <c r="H197" i="2"/>
  <c r="H195" i="2"/>
  <c r="H124" i="2"/>
  <c r="H125" i="2"/>
  <c r="D391" i="2"/>
  <c r="D390" i="2" s="1"/>
  <c r="D278" i="2"/>
  <c r="D323" i="2"/>
  <c r="H80" i="2"/>
  <c r="G38" i="2"/>
  <c r="H406" i="2"/>
  <c r="H407" i="2"/>
  <c r="D344" i="2"/>
  <c r="D342" i="2" s="1"/>
  <c r="D240" i="2"/>
  <c r="G310" i="2"/>
  <c r="H311" i="2" s="1"/>
  <c r="D208" i="2"/>
  <c r="H319" i="2"/>
  <c r="H223" i="2"/>
  <c r="H157" i="2"/>
  <c r="H159" i="2"/>
  <c r="H100" i="2"/>
  <c r="D182" i="2"/>
  <c r="H137" i="2"/>
  <c r="H139" i="2"/>
  <c r="H264" i="2" l="1"/>
  <c r="H87" i="2"/>
  <c r="H343" i="2"/>
  <c r="H344" i="2"/>
  <c r="H86" i="2"/>
  <c r="H232" i="2"/>
  <c r="H231" i="2"/>
  <c r="H247" i="2"/>
  <c r="H248" i="2"/>
  <c r="F214" i="2"/>
  <c r="D39" i="2"/>
  <c r="D37" i="2" s="1"/>
  <c r="H215" i="2"/>
  <c r="H134" i="2"/>
  <c r="H328" i="2"/>
  <c r="D406" i="2"/>
  <c r="H133" i="2"/>
  <c r="D133" i="2"/>
  <c r="H149" i="2"/>
  <c r="H151" i="2"/>
  <c r="H310" i="2"/>
  <c r="H312" i="2"/>
  <c r="H358" i="2"/>
  <c r="H359" i="2"/>
  <c r="H183" i="2"/>
  <c r="F38" i="2"/>
  <c r="F37" i="2" s="1"/>
  <c r="H184" i="2"/>
  <c r="H70" i="2"/>
  <c r="H327" i="2"/>
  <c r="H166" i="2"/>
  <c r="H168" i="2"/>
  <c r="G37" i="2"/>
  <c r="H38" i="2" s="1"/>
  <c r="H71" i="2"/>
  <c r="H101" i="2"/>
  <c r="H103" i="2"/>
  <c r="H37" i="2" l="1"/>
  <c r="H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</author>
  </authors>
  <commentList>
    <comment ref="I3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taylor:</t>
        </r>
        <r>
          <rPr>
            <sz val="8"/>
            <color indexed="81"/>
            <rFont val="Tahoma"/>
            <family val="2"/>
          </rPr>
          <t xml:space="preserve">
Differs from CDHE report.  See note below.</t>
        </r>
      </text>
    </comment>
    <comment ref="J3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taylor:</t>
        </r>
        <r>
          <rPr>
            <sz val="8"/>
            <color indexed="81"/>
            <rFont val="Tahoma"/>
            <family val="2"/>
          </rPr>
          <t xml:space="preserve">
Differs from CDHE report.  See note below.</t>
        </r>
      </text>
    </comment>
    <comment ref="K3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taylor:</t>
        </r>
        <r>
          <rPr>
            <sz val="8"/>
            <color indexed="81"/>
            <rFont val="Tahoma"/>
            <family val="2"/>
          </rPr>
          <t xml:space="preserve">
Differs from CDHE report.  See note below.</t>
        </r>
      </text>
    </comment>
    <comment ref="L3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taylor:</t>
        </r>
        <r>
          <rPr>
            <sz val="8"/>
            <color indexed="81"/>
            <rFont val="Tahoma"/>
            <family val="2"/>
          </rPr>
          <t xml:space="preserve">
Differs from CDHE report.  See note below.</t>
        </r>
      </text>
    </comment>
    <comment ref="I5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taylor:</t>
        </r>
        <r>
          <rPr>
            <sz val="8"/>
            <color indexed="81"/>
            <rFont val="Tahoma"/>
            <family val="2"/>
          </rPr>
          <t xml:space="preserve">
Differs from CDHE report.  See note below.</t>
        </r>
      </text>
    </comment>
    <comment ref="J5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taylor:</t>
        </r>
        <r>
          <rPr>
            <sz val="8"/>
            <color indexed="81"/>
            <rFont val="Tahoma"/>
            <family val="2"/>
          </rPr>
          <t xml:space="preserve">
Differs from CDHE report.  See note below.</t>
        </r>
      </text>
    </comment>
    <comment ref="K50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taylor:</t>
        </r>
        <r>
          <rPr>
            <sz val="8"/>
            <color indexed="81"/>
            <rFont val="Tahoma"/>
            <family val="2"/>
          </rPr>
          <t xml:space="preserve">
Differs from CDHE report.  See note below.</t>
        </r>
      </text>
    </comment>
    <comment ref="L50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taylor:</t>
        </r>
        <r>
          <rPr>
            <sz val="8"/>
            <color indexed="81"/>
            <rFont val="Tahoma"/>
            <family val="2"/>
          </rPr>
          <t xml:space="preserve">
Differs from CDHE report.  See note below.</t>
        </r>
      </text>
    </comment>
  </commentList>
</comments>
</file>

<file path=xl/sharedStrings.xml><?xml version="1.0" encoding="utf-8"?>
<sst xmlns="http://schemas.openxmlformats.org/spreadsheetml/2006/main" count="706" uniqueCount="87">
  <si>
    <t xml:space="preserve">Residency </t>
  </si>
  <si>
    <t>Undergraduate</t>
  </si>
  <si>
    <t>Graduate</t>
  </si>
  <si>
    <t>Total</t>
  </si>
  <si>
    <t>Resident</t>
  </si>
  <si>
    <t>Nonresident</t>
  </si>
  <si>
    <t>N</t>
  </si>
  <si>
    <t>%</t>
  </si>
  <si>
    <t>Boulder</t>
  </si>
  <si>
    <t>FY 1999-00</t>
  </si>
  <si>
    <t>Colorado Springs</t>
  </si>
  <si>
    <t>Denver</t>
  </si>
  <si>
    <t>Anschutz</t>
  </si>
  <si>
    <t>CU Total</t>
  </si>
  <si>
    <t>FY 2010-11</t>
  </si>
  <si>
    <t>Campus</t>
  </si>
  <si>
    <t>FY 2008-09</t>
  </si>
  <si>
    <t>FY 2009-10</t>
  </si>
  <si>
    <t>FY 2007-08</t>
  </si>
  <si>
    <t>FY 2006-07</t>
  </si>
  <si>
    <t>FY 2005-06</t>
  </si>
  <si>
    <t>FY 2004-05</t>
  </si>
  <si>
    <t>FY 2003-04</t>
  </si>
  <si>
    <t>FY 2002-03</t>
  </si>
  <si>
    <t>FY 2001-02</t>
  </si>
  <si>
    <t>FY 2000-01</t>
  </si>
  <si>
    <t>University of Colorado Student FTE</t>
  </si>
  <si>
    <t>FY 2011-12</t>
  </si>
  <si>
    <t>FY 2012-13</t>
  </si>
  <si>
    <t>FY 2013-14</t>
  </si>
  <si>
    <t>FY 2014-15</t>
  </si>
  <si>
    <t>UG SFTE = total student credit hours in a fiscal year divided by 30 (per CCHE policy)*</t>
  </si>
  <si>
    <t>GR SFTE = total student credit hours in a fiscal year divided by 24 (per CCHE policy starting FY16)**</t>
  </si>
  <si>
    <t xml:space="preserve">*** CCHE FTE Policy Change (Graduate FTE calculation) *** </t>
  </si>
  <si>
    <t>FY 2015-16</t>
  </si>
  <si>
    <t>FY 2016-17</t>
  </si>
  <si>
    <t>FY 2017-18</t>
  </si>
  <si>
    <t>FY 2018-19</t>
  </si>
  <si>
    <t>FY 2019-20</t>
  </si>
  <si>
    <t>FY 2020-21</t>
  </si>
  <si>
    <t>FY 2021-22</t>
  </si>
  <si>
    <t>FY 2022-23</t>
  </si>
  <si>
    <t>FY 2000</t>
  </si>
  <si>
    <t xml:space="preserve">Denver </t>
  </si>
  <si>
    <t>Anschutz Medical Campus</t>
  </si>
  <si>
    <t>FY 2001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</si>
  <si>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</si>
  <si>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</si>
  <si>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</si>
  <si>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</si>
  <si>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</si>
  <si>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</si>
  <si>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</si>
  <si>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</si>
  <si>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</si>
  <si>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</si>
  <si>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</si>
  <si>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</si>
  <si>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</si>
  <si>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</si>
  <si>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</si>
  <si>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</si>
  <si>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</si>
  <si>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</si>
  <si>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</si>
  <si>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</si>
  <si>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</si>
  <si>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</si>
  <si>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Total FTE</t>
  </si>
  <si>
    <t>Total Resident FTE</t>
  </si>
  <si>
    <t>Total Resident Undergraduate FTE</t>
  </si>
  <si>
    <t>Total Resident Graduate FTE</t>
  </si>
  <si>
    <t>Total Non-Resident Undergraduate FTE</t>
  </si>
  <si>
    <t>Total Non-Resident Graduate FTE</t>
  </si>
  <si>
    <t>Total Non-Resident FTE</t>
  </si>
  <si>
    <t>Total Undergraduate FTE</t>
  </si>
  <si>
    <t>Total Graduate FTE</t>
  </si>
  <si>
    <t>Resident Student FTE</t>
  </si>
  <si>
    <t>Non-Resident Student FTE</t>
  </si>
  <si>
    <t>Total FTE by Residency, Level</t>
  </si>
  <si>
    <t>FY 2023-24</t>
  </si>
  <si>
    <t>FY 2024</t>
  </si>
  <si>
    <t>Source: CU SURDS SFTE Fiscal Year Submissions. Data compiled by CU System Institutional Research (ir@cu.edu).</t>
  </si>
  <si>
    <t>1 Yr %</t>
  </si>
  <si>
    <t>5 Yr %</t>
  </si>
  <si>
    <t>10 Yr %</t>
  </si>
  <si>
    <t>Percent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</si>
</sst>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3" tint="0.39997558519241921"/>
      <name val="Arial"/>
      <family val="2"/>
    </font>
    <font>
      <b/>
      <sz val="9"/>
      <color theme="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8" fillId="0" borderId="0" applyFont="0" applyFill="0" applyBorder="0" applyAlignment="0" applyProtection="0"/>
  </cellStyleXfs>
  <cellXfs count="91">
    <xf numFmtId="0" fontId="0" fillId="0" borderId="0" xfId="0"/>
    <xf numFmtId="0" fontId="7" fillId="0" borderId="0" xfId="0" applyFont="1"/>
    <xf numFmtId="0" fontId="2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5" fillId="0" borderId="3" xfId="0" applyFont="1" applyBorder="1"/>
    <xf numFmtId="0" fontId="5" fillId="0" borderId="0" xfId="0" applyFont="1"/>
    <xf numFmtId="3" fontId="4" fillId="0" borderId="4" xfId="0" applyNumberFormat="1" applyFont="1" applyBorder="1"/>
    <xf numFmtId="164" fontId="4" fillId="0" borderId="0" xfId="0" applyNumberFormat="1" applyFont="1"/>
    <xf numFmtId="164" fontId="4" fillId="0" borderId="5" xfId="0" applyNumberFormat="1" applyFont="1" applyBorder="1"/>
    <xf numFmtId="3" fontId="4" fillId="0" borderId="0" xfId="0" applyNumberFormat="1" applyFont="1"/>
    <xf numFmtId="164" fontId="8" fillId="0" borderId="5" xfId="0" applyNumberFormat="1" applyFont="1" applyBorder="1"/>
    <xf numFmtId="0" fontId="5" fillId="0" borderId="6" xfId="0" applyFont="1" applyBorder="1" applyAlignment="1">
      <alignment horizontal="left"/>
    </xf>
    <xf numFmtId="3" fontId="5" fillId="0" borderId="4" xfId="0" applyNumberFormat="1" applyFont="1" applyBorder="1"/>
    <xf numFmtId="164" fontId="5" fillId="0" borderId="0" xfId="0" applyNumberFormat="1" applyFont="1"/>
    <xf numFmtId="164" fontId="5" fillId="0" borderId="5" xfId="0" applyNumberFormat="1" applyFont="1" applyBorder="1"/>
    <xf numFmtId="3" fontId="5" fillId="0" borderId="0" xfId="0" applyNumberFormat="1" applyFont="1"/>
    <xf numFmtId="164" fontId="9" fillId="0" borderId="5" xfId="0" applyNumberFormat="1" applyFont="1" applyBorder="1"/>
    <xf numFmtId="0" fontId="5" fillId="0" borderId="15" xfId="0" applyFont="1" applyBorder="1" applyAlignment="1">
      <alignment horizontal="left"/>
    </xf>
    <xf numFmtId="0" fontId="5" fillId="0" borderId="16" xfId="0" applyFont="1" applyBorder="1"/>
    <xf numFmtId="3" fontId="5" fillId="0" borderId="17" xfId="0" applyNumberFormat="1" applyFont="1" applyBorder="1"/>
    <xf numFmtId="164" fontId="5" fillId="0" borderId="16" xfId="0" applyNumberFormat="1" applyFont="1" applyBorder="1"/>
    <xf numFmtId="164" fontId="5" fillId="0" borderId="18" xfId="0" applyNumberFormat="1" applyFont="1" applyBorder="1"/>
    <xf numFmtId="3" fontId="5" fillId="0" borderId="16" xfId="0" applyNumberFormat="1" applyFont="1" applyBorder="1"/>
    <xf numFmtId="164" fontId="9" fillId="0" borderId="18" xfId="0" applyNumberFormat="1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/>
    <xf numFmtId="3" fontId="5" fillId="0" borderId="9" xfId="0" applyNumberFormat="1" applyFont="1" applyBorder="1"/>
    <xf numFmtId="3" fontId="5" fillId="0" borderId="8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6" xfId="0" applyFont="1" applyBorder="1"/>
    <xf numFmtId="0" fontId="5" fillId="0" borderId="17" xfId="0" applyFont="1" applyBorder="1" applyAlignment="1">
      <alignment horizontal="left"/>
    </xf>
    <xf numFmtId="0" fontId="5" fillId="0" borderId="15" xfId="0" applyFont="1" applyBorder="1"/>
    <xf numFmtId="0" fontId="5" fillId="0" borderId="9" xfId="0" applyFont="1" applyBorder="1" applyAlignment="1">
      <alignment horizontal="left"/>
    </xf>
    <xf numFmtId="0" fontId="5" fillId="0" borderId="7" xfId="0" applyFont="1" applyBorder="1"/>
    <xf numFmtId="164" fontId="5" fillId="0" borderId="8" xfId="0" applyNumberFormat="1" applyFont="1" applyBorder="1"/>
    <xf numFmtId="164" fontId="5" fillId="0" borderId="10" xfId="0" applyNumberFormat="1" applyFont="1" applyBorder="1"/>
    <xf numFmtId="164" fontId="9" fillId="0" borderId="10" xfId="0" applyNumberFormat="1" applyFont="1" applyBorder="1"/>
    <xf numFmtId="0" fontId="6" fillId="2" borderId="11" xfId="0" applyFont="1" applyFill="1" applyBorder="1" applyAlignment="1">
      <alignment horizontal="centerContinuous"/>
    </xf>
    <xf numFmtId="0" fontId="10" fillId="3" borderId="12" xfId="0" applyFont="1" applyFill="1" applyBorder="1"/>
    <xf numFmtId="0" fontId="10" fillId="3" borderId="13" xfId="0" applyFont="1" applyFill="1" applyBorder="1"/>
    <xf numFmtId="0" fontId="10" fillId="3" borderId="9" xfId="0" applyFont="1" applyFill="1" applyBorder="1"/>
    <xf numFmtId="0" fontId="10" fillId="3" borderId="8" xfId="0" applyFont="1" applyFill="1" applyBorder="1"/>
    <xf numFmtId="0" fontId="10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0" fillId="3" borderId="11" xfId="0" applyFont="1" applyFill="1" applyBorder="1" applyAlignment="1">
      <alignment horizontal="centerContinuous"/>
    </xf>
    <xf numFmtId="0" fontId="12" fillId="3" borderId="1" xfId="0" applyFont="1" applyFill="1" applyBorder="1" applyAlignment="1">
      <alignment horizontal="centerContinuous"/>
    </xf>
    <xf numFmtId="0" fontId="12" fillId="3" borderId="2" xfId="0" applyFont="1" applyFill="1" applyBorder="1" applyAlignment="1">
      <alignment horizontal="centerContinuous"/>
    </xf>
    <xf numFmtId="0" fontId="7" fillId="2" borderId="21" xfId="0" applyFont="1" applyFill="1" applyBorder="1"/>
    <xf numFmtId="0" fontId="15" fillId="2" borderId="19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0" borderId="27" xfId="0" applyFont="1" applyBorder="1"/>
    <xf numFmtId="3" fontId="15" fillId="0" borderId="23" xfId="0" applyNumberFormat="1" applyFont="1" applyBorder="1"/>
    <xf numFmtId="3" fontId="15" fillId="0" borderId="24" xfId="0" applyNumberFormat="1" applyFont="1" applyBorder="1"/>
    <xf numFmtId="3" fontId="2" fillId="0" borderId="5" xfId="0" applyNumberFormat="1" applyFont="1" applyBorder="1" applyAlignment="1">
      <alignment horizontal="left" indent="1"/>
    </xf>
    <xf numFmtId="3" fontId="2" fillId="0" borderId="6" xfId="0" applyNumberFormat="1" applyFont="1" applyBorder="1"/>
    <xf numFmtId="3" fontId="2" fillId="0" borderId="4" xfId="0" applyNumberFormat="1" applyFont="1" applyBorder="1"/>
    <xf numFmtId="3" fontId="2" fillId="0" borderId="28" xfId="0" applyNumberFormat="1" applyFont="1" applyBorder="1" applyAlignment="1">
      <alignment horizontal="left" indent="1"/>
    </xf>
    <xf numFmtId="3" fontId="2" fillId="0" borderId="25" xfId="0" applyNumberFormat="1" applyFont="1" applyBorder="1"/>
    <xf numFmtId="3" fontId="2" fillId="0" borderId="26" xfId="0" applyNumberFormat="1" applyFont="1" applyBorder="1"/>
    <xf numFmtId="0" fontId="16" fillId="0" borderId="0" xfId="0" applyFont="1"/>
    <xf numFmtId="3" fontId="17" fillId="2" borderId="20" xfId="0" applyNumberFormat="1" applyFont="1" applyFill="1" applyBorder="1"/>
    <xf numFmtId="0" fontId="2" fillId="0" borderId="5" xfId="0" applyFont="1" applyBorder="1" applyAlignment="1">
      <alignment horizontal="left" indent="1"/>
    </xf>
    <xf numFmtId="3" fontId="15" fillId="0" borderId="5" xfId="0" applyNumberFormat="1" applyFont="1" applyBorder="1"/>
    <xf numFmtId="3" fontId="15" fillId="0" borderId="6" xfId="0" applyNumberFormat="1" applyFont="1" applyBorder="1"/>
    <xf numFmtId="3" fontId="15" fillId="0" borderId="4" xfId="0" applyNumberFormat="1" applyFont="1" applyBorder="1"/>
    <xf numFmtId="0" fontId="2" fillId="0" borderId="28" xfId="0" applyFont="1" applyBorder="1" applyAlignment="1">
      <alignment horizontal="left" indent="1"/>
    </xf>
    <xf numFmtId="3" fontId="7" fillId="0" borderId="5" xfId="0" applyNumberFormat="1" applyFont="1" applyBorder="1" applyAlignment="1">
      <alignment horizontal="left" indent="1"/>
    </xf>
    <xf numFmtId="3" fontId="7" fillId="0" borderId="6" xfId="0" applyNumberFormat="1" applyFont="1" applyBorder="1"/>
    <xf numFmtId="3" fontId="7" fillId="0" borderId="4" xfId="0" applyNumberFormat="1" applyFont="1" applyBorder="1"/>
    <xf numFmtId="3" fontId="7" fillId="0" borderId="28" xfId="0" applyNumberFormat="1" applyFont="1" applyBorder="1" applyAlignment="1">
      <alignment horizontal="left" indent="1"/>
    </xf>
    <xf numFmtId="3" fontId="7" fillId="0" borderId="25" xfId="0" applyNumberFormat="1" applyFont="1" applyBorder="1"/>
    <xf numFmtId="3" fontId="7" fillId="0" borderId="26" xfId="0" applyNumberFormat="1" applyFont="1" applyBorder="1"/>
    <xf numFmtId="0" fontId="15" fillId="0" borderId="5" xfId="0" applyFont="1" applyBorder="1"/>
    <xf numFmtId="3" fontId="17" fillId="0" borderId="27" xfId="0" applyNumberFormat="1" applyFont="1" applyBorder="1"/>
    <xf numFmtId="3" fontId="17" fillId="0" borderId="5" xfId="0" applyNumberFormat="1" applyFont="1" applyBorder="1"/>
    <xf numFmtId="164" fontId="0" fillId="4" borderId="6" xfId="2" applyNumberFormat="1" applyFont="1" applyFill="1" applyBorder="1"/>
    <xf numFmtId="164" fontId="2" fillId="4" borderId="25" xfId="2" applyNumberFormat="1" applyFont="1" applyFill="1" applyBorder="1"/>
    <xf numFmtId="164" fontId="2" fillId="4" borderId="26" xfId="2" applyNumberFormat="1" applyFont="1" applyFill="1" applyBorder="1"/>
    <xf numFmtId="164" fontId="19" fillId="4" borderId="6" xfId="2" applyNumberFormat="1" applyFont="1" applyFill="1" applyBorder="1"/>
    <xf numFmtId="164" fontId="19" fillId="4" borderId="23" xfId="2" applyNumberFormat="1" applyFont="1" applyFill="1" applyBorder="1"/>
    <xf numFmtId="164" fontId="17" fillId="4" borderId="23" xfId="2" applyNumberFormat="1" applyFont="1" applyFill="1" applyBorder="1"/>
    <xf numFmtId="0" fontId="15" fillId="2" borderId="30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</cellXfs>
  <cellStyles count="3">
    <cellStyle name="Normal" xfId="0" builtinId="0"/>
    <cellStyle name="Normal_Sheet1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369570</xdr:colOff>
      <xdr:row>0</xdr:row>
      <xdr:rowOff>57150</xdr:rowOff>
    </xdr:from>
    <xdr:to>
      <xdr:col>11</xdr:col>
      <xdr:colOff>529599</xdr:colOff>
      <xdr:row>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08395" y="57150"/>
          <a:ext cx="3665229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1100"/>
            </a:lnSpc>
          </a:pPr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*Students at the Anschutz Medical Campus typically take more than 30 credit hours in a year.  Therefore, the CCHE formula overestimates FTE for AMC.  </a:t>
          </a:r>
        </a:p>
        <a:p>
          <a:pPr>
            <a:lnSpc>
              <a:spcPts val="1100"/>
            </a:lnSpc>
          </a:pP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  <a:p>
          <a:pPr>
            <a:lnSpc>
              <a:spcPts val="1100"/>
            </a:lnSpc>
          </a:pPr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** Graduate calculation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changed in FY16 to 24 credit hours (from 30 credit hours) which increases Graduate FTE by 25%. 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zoomScaleNormal="100" workbookViewId="0">
      <selection activeCell="T29" sqref="T29"/>
    </sheetView>
  </sheetViews>
  <sheetFormatPr defaultRowHeight="15" x14ac:dyDescent="0.25"/>
  <cols>
    <col min="1" max="1" width="37.7109375" customWidth="1"/>
    <col min="2" max="15" width="9.140625" hidden="1" customWidth="1"/>
  </cols>
  <sheetData>
    <row r="1" spans="1:29" s="1" customFormat="1" ht="23.25" customHeight="1" x14ac:dyDescent="0.2">
      <c r="A1" s="48" t="s">
        <v>26</v>
      </c>
    </row>
    <row r="2" spans="1:29" s="1" customFormat="1" ht="15.75" customHeight="1" x14ac:dyDescent="0.2">
      <c r="A2" s="2" t="s">
        <v>82</v>
      </c>
    </row>
    <row r="3" spans="1:29" s="1" customFormat="1" ht="15.75" customHeight="1" x14ac:dyDescent="0.2">
      <c r="A3" s="2" t="s">
        <v>31</v>
      </c>
    </row>
    <row r="4" spans="1:29" s="1" customFormat="1" ht="15.75" customHeight="1" thickBot="1" x14ac:dyDescent="0.25">
      <c r="A4" s="2" t="s">
        <v>32</v>
      </c>
    </row>
    <row r="5" spans="1:29" ht="15.75" thickBot="1" x14ac:dyDescent="0.3">
      <c r="AA5" s="86" t="s">
        <v>86</v>
      </c>
      <c r="AB5" s="87"/>
      <c r="AC5" s="88"/>
    </row>
    <row r="6" spans="1:29" ht="15.75" thickBot="1" x14ac:dyDescent="0.3">
      <c r="A6" s="52"/>
      <c r="B6" s="53" t="s">
        <v>42</v>
      </c>
      <c r="C6" s="53" t="s">
        <v>45</v>
      </c>
      <c r="D6" s="53" t="s">
        <v>46</v>
      </c>
      <c r="E6" s="53" t="s">
        <v>47</v>
      </c>
      <c r="F6" s="53" t="s">
        <v>48</v>
      </c>
      <c r="G6" s="53" t="s">
        <v>49</v>
      </c>
      <c r="H6" s="53" t="s">
        <v>50</v>
      </c>
      <c r="I6" s="53" t="s">
        <v>51</v>
      </c>
      <c r="J6" s="53" t="s">
        <v>52</v>
      </c>
      <c r="K6" s="53" t="s">
        <v>53</v>
      </c>
      <c r="L6" s="53" t="s">
        <v>54</v>
      </c>
      <c r="M6" s="53" t="s">
        <v>55</v>
      </c>
      <c r="N6" s="53" t="s">
        <v>56</v>
      </c>
      <c r="O6" s="53" t="s">
        <v>57</v>
      </c>
      <c r="P6" s="53" t="s">
        <v>58</v>
      </c>
      <c r="Q6" s="53" t="s">
        <v>59</v>
      </c>
      <c r="R6" s="53" t="s">
        <v>60</v>
      </c>
      <c r="S6" s="53" t="s">
        <v>61</v>
      </c>
      <c r="T6" s="53" t="s">
        <v>62</v>
      </c>
      <c r="U6" s="53" t="s">
        <v>63</v>
      </c>
      <c r="V6" s="53" t="s">
        <v>64</v>
      </c>
      <c r="W6" s="53" t="s">
        <v>65</v>
      </c>
      <c r="X6" s="53" t="s">
        <v>66</v>
      </c>
      <c r="Y6" s="54" t="s">
        <v>67</v>
      </c>
      <c r="Z6" s="53" t="s">
        <v>81</v>
      </c>
      <c r="AA6" s="53" t="s">
        <v>83</v>
      </c>
      <c r="AB6" s="53" t="s">
        <v>84</v>
      </c>
      <c r="AC6" s="53" t="s">
        <v>85</v>
      </c>
    </row>
    <row r="7" spans="1:29" ht="18" customHeight="1" x14ac:dyDescent="0.25">
      <c r="A7" s="55" t="s">
        <v>68</v>
      </c>
      <c r="B7" s="56">
        <f>SUM(B8:B11)</f>
        <v>39316.99</v>
      </c>
      <c r="C7" s="56">
        <f t="shared" ref="C7:Y7" si="0">SUM(C8:C11)</f>
        <v>40038.9</v>
      </c>
      <c r="D7" s="56">
        <f t="shared" si="0"/>
        <v>41492.979999999996</v>
      </c>
      <c r="E7" s="56">
        <f t="shared" si="0"/>
        <v>44153.649999999994</v>
      </c>
      <c r="F7" s="56">
        <f t="shared" si="0"/>
        <v>45924.98</v>
      </c>
      <c r="G7" s="56">
        <f t="shared" si="0"/>
        <v>46391.32</v>
      </c>
      <c r="H7" s="56">
        <f t="shared" si="0"/>
        <v>46198.09</v>
      </c>
      <c r="I7" s="56">
        <f t="shared" si="0"/>
        <v>46358.76</v>
      </c>
      <c r="J7" s="56">
        <f t="shared" si="0"/>
        <v>47295.42</v>
      </c>
      <c r="K7" s="56">
        <f t="shared" si="0"/>
        <v>48956.740000000005</v>
      </c>
      <c r="L7" s="56">
        <f t="shared" si="0"/>
        <v>50865.770000000004</v>
      </c>
      <c r="M7" s="56">
        <f t="shared" si="0"/>
        <v>51259.630000000005</v>
      </c>
      <c r="N7" s="56">
        <f t="shared" si="0"/>
        <v>51557.579999999994</v>
      </c>
      <c r="O7" s="56">
        <f t="shared" si="0"/>
        <v>51329.56</v>
      </c>
      <c r="P7" s="56">
        <f t="shared" si="0"/>
        <v>51760.850000000006</v>
      </c>
      <c r="Q7" s="56">
        <f t="shared" si="0"/>
        <v>53196.5</v>
      </c>
      <c r="R7" s="56">
        <f t="shared" si="0"/>
        <v>54208.549999999996</v>
      </c>
      <c r="S7" s="56">
        <f t="shared" si="0"/>
        <v>56549.35</v>
      </c>
      <c r="T7" s="56">
        <f t="shared" si="0"/>
        <v>58313.066666666666</v>
      </c>
      <c r="U7" s="56">
        <f t="shared" si="0"/>
        <v>59559.741666666669</v>
      </c>
      <c r="V7" s="56">
        <f t="shared" si="0"/>
        <v>59748.491666666669</v>
      </c>
      <c r="W7" s="56">
        <f t="shared" si="0"/>
        <v>59651.808333333334</v>
      </c>
      <c r="X7" s="56">
        <f t="shared" si="0"/>
        <v>58747.393333333333</v>
      </c>
      <c r="Y7" s="57">
        <f t="shared" si="0"/>
        <v>58206.867083333331</v>
      </c>
      <c r="Z7" s="57">
        <f t="shared" ref="Z7" si="1">SUM(Z8:Z11)</f>
        <v>59346.862500000003</v>
      </c>
      <c r="AA7" s="85">
        <f>Z7/Y7-1</f>
        <v>1.9585239230185181E-2</v>
      </c>
      <c r="AB7" s="85">
        <f>Z7/U7-1</f>
        <v>-3.5742123909480172E-3</v>
      </c>
      <c r="AC7" s="85">
        <f>Z7/P7-1</f>
        <v>0.1465588857215443</v>
      </c>
    </row>
    <row r="8" spans="1:29" ht="18" customHeight="1" x14ac:dyDescent="0.25">
      <c r="A8" s="58" t="s">
        <v>8</v>
      </c>
      <c r="B8" s="59">
        <v>23527</v>
      </c>
      <c r="C8" s="59">
        <v>23839.360000000001</v>
      </c>
      <c r="D8" s="59">
        <v>24553.5</v>
      </c>
      <c r="E8" s="59">
        <v>25901.86</v>
      </c>
      <c r="F8" s="59">
        <v>27024</v>
      </c>
      <c r="G8" s="59">
        <v>27140.75</v>
      </c>
      <c r="H8" s="59">
        <v>26583.5</v>
      </c>
      <c r="I8" s="59">
        <v>26567</v>
      </c>
      <c r="J8" s="59">
        <v>26729.5</v>
      </c>
      <c r="K8" s="59">
        <v>27472.780000000002</v>
      </c>
      <c r="L8" s="59">
        <v>28007.63</v>
      </c>
      <c r="M8" s="59">
        <v>27510.41</v>
      </c>
      <c r="N8" s="59">
        <v>27331.15</v>
      </c>
      <c r="O8" s="59">
        <v>26826.059999999998</v>
      </c>
      <c r="P8" s="59">
        <v>26868.410000000003</v>
      </c>
      <c r="Q8" s="59">
        <v>27396.25</v>
      </c>
      <c r="R8" s="59">
        <v>28281.05</v>
      </c>
      <c r="S8" s="59">
        <v>29320.83</v>
      </c>
      <c r="T8" s="59">
        <v>30388.6</v>
      </c>
      <c r="U8" s="59">
        <v>31301.525000000001</v>
      </c>
      <c r="V8" s="59">
        <v>32018.449999999997</v>
      </c>
      <c r="W8" s="59">
        <v>31819.508333333331</v>
      </c>
      <c r="X8" s="59">
        <v>31934.216666666667</v>
      </c>
      <c r="Y8" s="60">
        <v>32132.991666666665</v>
      </c>
      <c r="Z8" s="60">
        <v>33353.575000000004</v>
      </c>
      <c r="AA8" s="80">
        <f t="shared" ref="AA8:AA11" si="2">Z8/Y8-1</f>
        <v>3.7985362396228961E-2</v>
      </c>
      <c r="AB8" s="80">
        <f t="shared" ref="AB8:AB11" si="3">Z8/U8-1</f>
        <v>6.5557508779524376E-2</v>
      </c>
      <c r="AC8" s="80">
        <f t="shared" ref="AC8:AC11" si="4">Z8/P8-1</f>
        <v>0.24136765070951349</v>
      </c>
    </row>
    <row r="9" spans="1:29" ht="18" customHeight="1" x14ac:dyDescent="0.25">
      <c r="A9" s="58" t="s">
        <v>10</v>
      </c>
      <c r="B9" s="59">
        <v>5151.53</v>
      </c>
      <c r="C9" s="59">
        <v>5246</v>
      </c>
      <c r="D9" s="59">
        <v>5508.6100000000006</v>
      </c>
      <c r="E9" s="59">
        <v>6121.03</v>
      </c>
      <c r="F9" s="59">
        <v>6369.66</v>
      </c>
      <c r="G9" s="59">
        <v>6411.51</v>
      </c>
      <c r="H9" s="59">
        <v>6384.95</v>
      </c>
      <c r="I9" s="59">
        <v>6316.25</v>
      </c>
      <c r="J9" s="59">
        <v>6456</v>
      </c>
      <c r="K9" s="59">
        <v>6793.17</v>
      </c>
      <c r="L9" s="59">
        <v>7256.38</v>
      </c>
      <c r="M9" s="59">
        <v>7474.92</v>
      </c>
      <c r="N9" s="59">
        <v>7887.3399999999992</v>
      </c>
      <c r="O9" s="59">
        <v>8270.7199999999993</v>
      </c>
      <c r="P9" s="59">
        <v>8889.2000000000007</v>
      </c>
      <c r="Q9" s="59">
        <v>9275.25</v>
      </c>
      <c r="R9" s="59">
        <v>9401.2099999999991</v>
      </c>
      <c r="S9" s="59">
        <v>9930.3100000000013</v>
      </c>
      <c r="T9" s="59">
        <v>10218.300000000001</v>
      </c>
      <c r="U9" s="59">
        <v>10344.495833333334</v>
      </c>
      <c r="V9" s="59">
        <v>10047.279166666667</v>
      </c>
      <c r="W9" s="59">
        <v>9585.5541666666668</v>
      </c>
      <c r="X9" s="59">
        <v>9269.8208333333332</v>
      </c>
      <c r="Y9" s="60">
        <v>8990</v>
      </c>
      <c r="Z9" s="60">
        <v>8923.9874999999993</v>
      </c>
      <c r="AA9" s="80">
        <f t="shared" si="2"/>
        <v>-7.3428809788654847E-3</v>
      </c>
      <c r="AB9" s="80">
        <f t="shared" si="3"/>
        <v>-0.13732020933838018</v>
      </c>
      <c r="AC9" s="80">
        <f t="shared" si="4"/>
        <v>3.9134567790126695E-3</v>
      </c>
    </row>
    <row r="10" spans="1:29" ht="18" customHeight="1" x14ac:dyDescent="0.25">
      <c r="A10" s="58" t="s">
        <v>43</v>
      </c>
      <c r="B10" s="59">
        <v>7839.78</v>
      </c>
      <c r="C10" s="59">
        <v>8160.6</v>
      </c>
      <c r="D10" s="59">
        <v>8522.5600000000013</v>
      </c>
      <c r="E10" s="59">
        <v>9097.9500000000007</v>
      </c>
      <c r="F10" s="59">
        <v>9287.43</v>
      </c>
      <c r="G10" s="59">
        <v>9469.17</v>
      </c>
      <c r="H10" s="59">
        <v>9270.8100000000013</v>
      </c>
      <c r="I10" s="59">
        <v>9433</v>
      </c>
      <c r="J10" s="59">
        <v>9877.4599999999991</v>
      </c>
      <c r="K10" s="59">
        <v>10298.380000000001</v>
      </c>
      <c r="L10" s="59">
        <v>11198.76</v>
      </c>
      <c r="M10" s="59">
        <v>11575.21</v>
      </c>
      <c r="N10" s="59">
        <v>11364.78</v>
      </c>
      <c r="O10" s="59">
        <v>11085.11</v>
      </c>
      <c r="P10" s="59">
        <v>10776.880000000001</v>
      </c>
      <c r="Q10" s="59">
        <v>10993</v>
      </c>
      <c r="R10" s="59">
        <v>10949.68</v>
      </c>
      <c r="S10" s="59">
        <v>11338.19</v>
      </c>
      <c r="T10" s="59">
        <v>11606.229166666666</v>
      </c>
      <c r="U10" s="59">
        <v>11875.820833333333</v>
      </c>
      <c r="V10" s="59">
        <v>11754.266666666666</v>
      </c>
      <c r="W10" s="59">
        <v>11888.608333333334</v>
      </c>
      <c r="X10" s="59">
        <v>11458.379166666668</v>
      </c>
      <c r="Y10" s="60">
        <v>11147.970833333333</v>
      </c>
      <c r="Z10" s="60">
        <v>10771.658333333333</v>
      </c>
      <c r="AA10" s="80">
        <f t="shared" si="2"/>
        <v>-3.3756143214404122E-2</v>
      </c>
      <c r="AB10" s="80">
        <f t="shared" si="3"/>
        <v>-9.2975678523274041E-2</v>
      </c>
      <c r="AC10" s="80">
        <f t="shared" si="4"/>
        <v>-4.8452489650696595E-4</v>
      </c>
    </row>
    <row r="11" spans="1:29" ht="18" customHeight="1" thickBot="1" x14ac:dyDescent="0.3">
      <c r="A11" s="61" t="s">
        <v>44</v>
      </c>
      <c r="B11" s="62">
        <v>2798.6800000000003</v>
      </c>
      <c r="C11" s="62">
        <v>2792.9399999999996</v>
      </c>
      <c r="D11" s="62">
        <v>2908.31</v>
      </c>
      <c r="E11" s="62">
        <v>3032.81</v>
      </c>
      <c r="F11" s="62">
        <v>3243.89</v>
      </c>
      <c r="G11" s="62">
        <v>3369.8900000000003</v>
      </c>
      <c r="H11" s="62">
        <v>3958.83</v>
      </c>
      <c r="I11" s="62">
        <v>4042.51</v>
      </c>
      <c r="J11" s="62">
        <v>4232.46</v>
      </c>
      <c r="K11" s="62">
        <v>4392.41</v>
      </c>
      <c r="L11" s="62">
        <v>4403</v>
      </c>
      <c r="M11" s="62">
        <v>4699.09</v>
      </c>
      <c r="N11" s="62">
        <v>4974.3100000000004</v>
      </c>
      <c r="O11" s="62">
        <v>5147.67</v>
      </c>
      <c r="P11" s="62">
        <v>5226.3600000000006</v>
      </c>
      <c r="Q11" s="62">
        <v>5532</v>
      </c>
      <c r="R11" s="62">
        <v>5576.6100000000006</v>
      </c>
      <c r="S11" s="62">
        <v>5960.0199999999995</v>
      </c>
      <c r="T11" s="62">
        <v>6099.9375</v>
      </c>
      <c r="U11" s="62">
        <v>6037.9000000000005</v>
      </c>
      <c r="V11" s="62">
        <v>5928.4958333333325</v>
      </c>
      <c r="W11" s="62">
        <v>6358.1374999999998</v>
      </c>
      <c r="X11" s="62">
        <v>6084.9766666666665</v>
      </c>
      <c r="Y11" s="63">
        <v>5935.9045833333321</v>
      </c>
      <c r="Z11" s="63">
        <v>6297.6416666666664</v>
      </c>
      <c r="AA11" s="81">
        <f t="shared" si="2"/>
        <v>6.0940515174217946E-2</v>
      </c>
      <c r="AB11" s="81">
        <f t="shared" si="3"/>
        <v>4.3018543975002155E-2</v>
      </c>
      <c r="AC11" s="81">
        <f t="shared" si="4"/>
        <v>0.20497663128193722</v>
      </c>
    </row>
    <row r="12" spans="1:29" ht="15.75" thickBot="1" x14ac:dyDescent="0.3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9" ht="15.75" thickBot="1" x14ac:dyDescent="0.3">
      <c r="A13" s="65" t="s">
        <v>79</v>
      </c>
      <c r="B13" s="53" t="s">
        <v>42</v>
      </c>
      <c r="C13" s="53" t="s">
        <v>45</v>
      </c>
      <c r="D13" s="53" t="s">
        <v>46</v>
      </c>
      <c r="E13" s="53" t="s">
        <v>47</v>
      </c>
      <c r="F13" s="53" t="s">
        <v>48</v>
      </c>
      <c r="G13" s="53" t="s">
        <v>49</v>
      </c>
      <c r="H13" s="53" t="s">
        <v>50</v>
      </c>
      <c r="I13" s="53" t="s">
        <v>51</v>
      </c>
      <c r="J13" s="53" t="s">
        <v>52</v>
      </c>
      <c r="K13" s="53" t="s">
        <v>53</v>
      </c>
      <c r="L13" s="53" t="s">
        <v>54</v>
      </c>
      <c r="M13" s="53" t="s">
        <v>55</v>
      </c>
      <c r="N13" s="53" t="s">
        <v>56</v>
      </c>
      <c r="O13" s="53" t="s">
        <v>57</v>
      </c>
      <c r="P13" s="53" t="s">
        <v>58</v>
      </c>
      <c r="Q13" s="53" t="s">
        <v>59</v>
      </c>
      <c r="R13" s="53" t="s">
        <v>60</v>
      </c>
      <c r="S13" s="53" t="s">
        <v>61</v>
      </c>
      <c r="T13" s="53" t="s">
        <v>62</v>
      </c>
      <c r="U13" s="53" t="s">
        <v>63</v>
      </c>
      <c r="V13" s="53" t="s">
        <v>64</v>
      </c>
      <c r="W13" s="53" t="s">
        <v>65</v>
      </c>
      <c r="X13" s="53" t="s">
        <v>66</v>
      </c>
      <c r="Y13" s="54" t="s">
        <v>67</v>
      </c>
      <c r="Z13" s="54" t="s">
        <v>81</v>
      </c>
      <c r="AA13" s="53" t="s">
        <v>83</v>
      </c>
      <c r="AB13" s="53" t="s">
        <v>84</v>
      </c>
      <c r="AC13" s="53" t="s">
        <v>85</v>
      </c>
    </row>
    <row r="14" spans="1:29" ht="18" customHeight="1" x14ac:dyDescent="0.25">
      <c r="A14" s="55" t="s">
        <v>69</v>
      </c>
      <c r="B14" s="56">
        <f>SUM(B15:B18)</f>
        <v>30516.560000000001</v>
      </c>
      <c r="C14" s="56">
        <f t="shared" ref="C14:Y14" si="5">SUM(C15:C18)</f>
        <v>30811.06</v>
      </c>
      <c r="D14" s="56">
        <f t="shared" si="5"/>
        <v>31781.7</v>
      </c>
      <c r="E14" s="56">
        <f t="shared" si="5"/>
        <v>34070.65</v>
      </c>
      <c r="F14" s="56">
        <f t="shared" si="5"/>
        <v>35706.340000000004</v>
      </c>
      <c r="G14" s="56">
        <f t="shared" si="5"/>
        <v>36382.660000000003</v>
      </c>
      <c r="H14" s="56">
        <f t="shared" si="5"/>
        <v>36633.880000000005</v>
      </c>
      <c r="I14" s="56">
        <f t="shared" si="5"/>
        <v>36425.379999999997</v>
      </c>
      <c r="J14" s="56">
        <f t="shared" si="5"/>
        <v>36938.19</v>
      </c>
      <c r="K14" s="56">
        <f t="shared" si="5"/>
        <v>37463.110000000008</v>
      </c>
      <c r="L14" s="56">
        <f t="shared" si="5"/>
        <v>38997.760000000002</v>
      </c>
      <c r="M14" s="56">
        <f t="shared" si="5"/>
        <v>39100.430000000008</v>
      </c>
      <c r="N14" s="56">
        <f t="shared" si="5"/>
        <v>38817.07</v>
      </c>
      <c r="O14" s="56">
        <f t="shared" si="5"/>
        <v>38273.299999999996</v>
      </c>
      <c r="P14" s="56">
        <f t="shared" si="5"/>
        <v>38291.4</v>
      </c>
      <c r="Q14" s="56">
        <f t="shared" si="5"/>
        <v>38755.25</v>
      </c>
      <c r="R14" s="56">
        <f t="shared" si="5"/>
        <v>39059.1</v>
      </c>
      <c r="S14" s="56">
        <f t="shared" si="5"/>
        <v>40442.649999999994</v>
      </c>
      <c r="T14" s="56">
        <f t="shared" si="5"/>
        <v>41259.354166666672</v>
      </c>
      <c r="U14" s="56">
        <f t="shared" si="5"/>
        <v>41816.799999999996</v>
      </c>
      <c r="V14" s="56">
        <f t="shared" si="5"/>
        <v>41844.245833333334</v>
      </c>
      <c r="W14" s="56">
        <f t="shared" si="5"/>
        <v>42113.129166666666</v>
      </c>
      <c r="X14" s="56">
        <f t="shared" si="5"/>
        <v>40032.707500000004</v>
      </c>
      <c r="Y14" s="57">
        <f t="shared" si="5"/>
        <v>39340.924999999996</v>
      </c>
      <c r="Z14" s="57">
        <f t="shared" ref="Z14" si="6">SUM(Z15:Z18)</f>
        <v>40017.795833333337</v>
      </c>
      <c r="AA14" s="84">
        <f t="shared" ref="AA14:AA33" si="7">Z14/Y14-1</f>
        <v>1.7205259747536283E-2</v>
      </c>
      <c r="AB14" s="84">
        <f t="shared" ref="AB14:AB33" si="8">Z14/U14-1</f>
        <v>-4.3021086421406229E-2</v>
      </c>
      <c r="AC14" s="84">
        <f t="shared" ref="AC14:AC33" si="9">Z14/P14-1</f>
        <v>4.5085732914788679E-2</v>
      </c>
    </row>
    <row r="15" spans="1:29" ht="18" customHeight="1" x14ac:dyDescent="0.25">
      <c r="A15" s="66" t="s">
        <v>8</v>
      </c>
      <c r="B15" s="59">
        <v>16145</v>
      </c>
      <c r="C15" s="59">
        <v>16154.880000000001</v>
      </c>
      <c r="D15" s="59">
        <v>16459.75</v>
      </c>
      <c r="E15" s="59">
        <v>17392.63</v>
      </c>
      <c r="F15" s="59">
        <v>18232.5</v>
      </c>
      <c r="G15" s="59">
        <v>18584.25</v>
      </c>
      <c r="H15" s="59">
        <v>18471.25</v>
      </c>
      <c r="I15" s="59">
        <v>18245</v>
      </c>
      <c r="J15" s="59">
        <v>18222.75</v>
      </c>
      <c r="K15" s="59">
        <v>18200.330000000002</v>
      </c>
      <c r="L15" s="59">
        <v>18640.75</v>
      </c>
      <c r="M15" s="59">
        <v>18148.16</v>
      </c>
      <c r="N15" s="59">
        <v>17716.03</v>
      </c>
      <c r="O15" s="59">
        <v>17300.129999999997</v>
      </c>
      <c r="P15" s="59">
        <v>17167.37</v>
      </c>
      <c r="Q15" s="59">
        <v>17138</v>
      </c>
      <c r="R15" s="59">
        <v>17178.21</v>
      </c>
      <c r="S15" s="59">
        <v>17479.080000000002</v>
      </c>
      <c r="T15" s="59">
        <v>17876.266666666666</v>
      </c>
      <c r="U15" s="59">
        <v>18200.216666666667</v>
      </c>
      <c r="V15" s="59">
        <v>18622.108333333334</v>
      </c>
      <c r="W15" s="59">
        <v>18800.3</v>
      </c>
      <c r="X15" s="59">
        <v>18098.516666666666</v>
      </c>
      <c r="Y15" s="60">
        <v>18174.541666666664</v>
      </c>
      <c r="Z15" s="60">
        <v>18984.850000000002</v>
      </c>
      <c r="AA15" s="80">
        <f t="shared" si="7"/>
        <v>4.4584801542450814E-2</v>
      </c>
      <c r="AB15" s="80">
        <f t="shared" si="8"/>
        <v>4.3111208383050492E-2</v>
      </c>
      <c r="AC15" s="80">
        <f t="shared" si="9"/>
        <v>0.10586828384312819</v>
      </c>
    </row>
    <row r="16" spans="1:29" ht="18" customHeight="1" x14ac:dyDescent="0.25">
      <c r="A16" s="66" t="s">
        <v>10</v>
      </c>
      <c r="B16" s="59">
        <v>4771.75</v>
      </c>
      <c r="C16" s="59">
        <v>4847.5</v>
      </c>
      <c r="D16" s="59">
        <v>5102.63</v>
      </c>
      <c r="E16" s="59">
        <v>5729.88</v>
      </c>
      <c r="F16" s="59">
        <v>6000.63</v>
      </c>
      <c r="G16" s="59">
        <v>6034.63</v>
      </c>
      <c r="H16" s="59">
        <v>5994.25</v>
      </c>
      <c r="I16" s="59">
        <v>5862.5</v>
      </c>
      <c r="J16" s="59">
        <v>5977.5</v>
      </c>
      <c r="K16" s="59">
        <v>6257.38</v>
      </c>
      <c r="L16" s="59">
        <v>6691.38</v>
      </c>
      <c r="M16" s="59">
        <v>6818.63</v>
      </c>
      <c r="N16" s="59">
        <v>7160.73</v>
      </c>
      <c r="O16" s="59">
        <v>7381.57</v>
      </c>
      <c r="P16" s="59">
        <v>7829.75</v>
      </c>
      <c r="Q16" s="59">
        <v>8098.25</v>
      </c>
      <c r="R16" s="59">
        <v>8225.9</v>
      </c>
      <c r="S16" s="59">
        <v>8616.14</v>
      </c>
      <c r="T16" s="59">
        <v>8810.1875</v>
      </c>
      <c r="U16" s="59">
        <v>8933.7875000000004</v>
      </c>
      <c r="V16" s="59">
        <v>8697.4291666666668</v>
      </c>
      <c r="W16" s="59">
        <v>8348.1291666666675</v>
      </c>
      <c r="X16" s="59">
        <v>7944.1333333333332</v>
      </c>
      <c r="Y16" s="60">
        <v>7720</v>
      </c>
      <c r="Z16" s="60">
        <v>7631.9208333333327</v>
      </c>
      <c r="AA16" s="80">
        <f t="shared" si="7"/>
        <v>-1.1409218480138206E-2</v>
      </c>
      <c r="AB16" s="80">
        <f t="shared" si="8"/>
        <v>-0.14572393474398937</v>
      </c>
      <c r="AC16" s="80">
        <f t="shared" si="9"/>
        <v>-2.5266345243036836E-2</v>
      </c>
    </row>
    <row r="17" spans="1:29" ht="18" customHeight="1" x14ac:dyDescent="0.25">
      <c r="A17" s="66" t="s">
        <v>43</v>
      </c>
      <c r="B17" s="59">
        <v>7110.13</v>
      </c>
      <c r="C17" s="59">
        <v>7296.25</v>
      </c>
      <c r="D17" s="59">
        <v>7612.63</v>
      </c>
      <c r="E17" s="59">
        <v>8242.5</v>
      </c>
      <c r="F17" s="59">
        <v>8544.630000000001</v>
      </c>
      <c r="G17" s="59">
        <v>8723.44</v>
      </c>
      <c r="H17" s="59">
        <v>8600.880000000001</v>
      </c>
      <c r="I17" s="59">
        <v>8731</v>
      </c>
      <c r="J17" s="59">
        <v>9015.18</v>
      </c>
      <c r="K17" s="59">
        <v>9259.17</v>
      </c>
      <c r="L17" s="59">
        <v>10029.380000000001</v>
      </c>
      <c r="M17" s="59">
        <v>10153.200000000001</v>
      </c>
      <c r="N17" s="59">
        <v>9798.2999999999993</v>
      </c>
      <c r="O17" s="59">
        <v>9340.5</v>
      </c>
      <c r="P17" s="59">
        <v>9018.84</v>
      </c>
      <c r="Q17" s="59">
        <v>9123</v>
      </c>
      <c r="R17" s="59">
        <v>9232.2800000000007</v>
      </c>
      <c r="S17" s="59">
        <v>9616.73</v>
      </c>
      <c r="T17" s="59">
        <v>9753.3833333333332</v>
      </c>
      <c r="U17" s="59">
        <v>10025.6</v>
      </c>
      <c r="V17" s="59">
        <v>10016.2875</v>
      </c>
      <c r="W17" s="59">
        <v>10240.183333333334</v>
      </c>
      <c r="X17" s="59">
        <v>9651.7708333333339</v>
      </c>
      <c r="Y17" s="60">
        <v>9215.5416666666661</v>
      </c>
      <c r="Z17" s="60">
        <v>8959.5166666666664</v>
      </c>
      <c r="AA17" s="80">
        <f t="shared" si="7"/>
        <v>-2.7781872109163386E-2</v>
      </c>
      <c r="AB17" s="80">
        <f t="shared" si="8"/>
        <v>-0.10633611288434941</v>
      </c>
      <c r="AC17" s="80">
        <f t="shared" si="9"/>
        <v>-6.5777121374072101E-3</v>
      </c>
    </row>
    <row r="18" spans="1:29" ht="18" customHeight="1" x14ac:dyDescent="0.25">
      <c r="A18" s="66" t="s">
        <v>44</v>
      </c>
      <c r="B18" s="59">
        <v>2489.6800000000003</v>
      </c>
      <c r="C18" s="59">
        <v>2512.4299999999998</v>
      </c>
      <c r="D18" s="59">
        <v>2606.69</v>
      </c>
      <c r="E18" s="59">
        <v>2705.64</v>
      </c>
      <c r="F18" s="59">
        <v>2928.58</v>
      </c>
      <c r="G18" s="59">
        <v>3040.34</v>
      </c>
      <c r="H18" s="59">
        <v>3567.5</v>
      </c>
      <c r="I18" s="59">
        <v>3586.88</v>
      </c>
      <c r="J18" s="59">
        <v>3722.76</v>
      </c>
      <c r="K18" s="59">
        <v>3746.23</v>
      </c>
      <c r="L18" s="59">
        <v>3636.25</v>
      </c>
      <c r="M18" s="59">
        <v>3980.44</v>
      </c>
      <c r="N18" s="59">
        <v>4142.01</v>
      </c>
      <c r="O18" s="59">
        <v>4251.1000000000004</v>
      </c>
      <c r="P18" s="59">
        <v>4275.4399999999996</v>
      </c>
      <c r="Q18" s="59">
        <v>4396</v>
      </c>
      <c r="R18" s="59">
        <v>4422.71</v>
      </c>
      <c r="S18" s="59">
        <v>4730.7000000000007</v>
      </c>
      <c r="T18" s="59">
        <v>4819.5166666666664</v>
      </c>
      <c r="U18" s="59">
        <v>4657.1958333333332</v>
      </c>
      <c r="V18" s="59">
        <v>4508.4208333333336</v>
      </c>
      <c r="W18" s="59">
        <v>4724.5166666666664</v>
      </c>
      <c r="X18" s="59">
        <v>4338.2866666666669</v>
      </c>
      <c r="Y18" s="60">
        <v>4230.8416666666662</v>
      </c>
      <c r="Z18" s="60">
        <v>4441.5083333333332</v>
      </c>
      <c r="AA18" s="80">
        <f t="shared" si="7"/>
        <v>4.9793086875936865E-2</v>
      </c>
      <c r="AB18" s="80">
        <f t="shared" si="8"/>
        <v>-4.6312740051908885E-2</v>
      </c>
      <c r="AC18" s="80">
        <f t="shared" si="9"/>
        <v>3.8842395948331276E-2</v>
      </c>
    </row>
    <row r="19" spans="1:29" ht="18" customHeight="1" x14ac:dyDescent="0.25">
      <c r="A19" s="67" t="s">
        <v>74</v>
      </c>
      <c r="B19" s="68">
        <f>SUM(B20:B23)</f>
        <v>8800.43</v>
      </c>
      <c r="C19" s="68">
        <f t="shared" ref="C19" si="10">SUM(C20:C23)</f>
        <v>9227.84</v>
      </c>
      <c r="D19" s="68">
        <f t="shared" ref="D19" si="11">SUM(D20:D23)</f>
        <v>9711.2800000000007</v>
      </c>
      <c r="E19" s="68">
        <f t="shared" ref="E19" si="12">SUM(E20:E23)</f>
        <v>10083</v>
      </c>
      <c r="F19" s="68">
        <f t="shared" ref="F19" si="13">SUM(F20:F23)</f>
        <v>10218.64</v>
      </c>
      <c r="G19" s="68">
        <f t="shared" ref="G19" si="14">SUM(G20:G23)</f>
        <v>10008.659999999998</v>
      </c>
      <c r="H19" s="68">
        <f t="shared" ref="H19" si="15">SUM(H20:H23)</f>
        <v>9564.2100000000009</v>
      </c>
      <c r="I19" s="68">
        <f t="shared" ref="I19" si="16">SUM(I20:I23)</f>
        <v>9933.3799999999992</v>
      </c>
      <c r="J19" s="68">
        <f t="shared" ref="J19" si="17">SUM(J20:J23)</f>
        <v>10357.230000000001</v>
      </c>
      <c r="K19" s="68">
        <f t="shared" ref="K19" si="18">SUM(K20:K23)</f>
        <v>11493.630000000001</v>
      </c>
      <c r="L19" s="68">
        <f t="shared" ref="L19" si="19">SUM(L20:L23)</f>
        <v>11868.010000000002</v>
      </c>
      <c r="M19" s="68">
        <f t="shared" ref="M19" si="20">SUM(M20:M23)</f>
        <v>12159.2</v>
      </c>
      <c r="N19" s="68">
        <f t="shared" ref="N19" si="21">SUM(N20:N23)</f>
        <v>12740.51</v>
      </c>
      <c r="O19" s="68">
        <f t="shared" ref="O19" si="22">SUM(O20:O23)</f>
        <v>13056.26</v>
      </c>
      <c r="P19" s="68">
        <f t="shared" ref="P19" si="23">SUM(P20:P23)</f>
        <v>13469.450000000003</v>
      </c>
      <c r="Q19" s="68">
        <f t="shared" ref="Q19" si="24">SUM(Q20:Q23)</f>
        <v>14441.25</v>
      </c>
      <c r="R19" s="68">
        <f t="shared" ref="R19" si="25">SUM(R20:R23)</f>
        <v>15149.449999999999</v>
      </c>
      <c r="S19" s="68">
        <f t="shared" ref="S19" si="26">SUM(S20:S23)</f>
        <v>16106.7</v>
      </c>
      <c r="T19" s="68">
        <f t="shared" ref="T19" si="27">SUM(T20:T23)</f>
        <v>17053.712499999998</v>
      </c>
      <c r="U19" s="68">
        <f t="shared" ref="U19" si="28">SUM(U20:U23)</f>
        <v>17742.941666666669</v>
      </c>
      <c r="V19" s="68">
        <f t="shared" ref="V19" si="29">SUM(V20:V23)</f>
        <v>17904.245833333334</v>
      </c>
      <c r="W19" s="68">
        <f t="shared" ref="W19" si="30">SUM(W20:W23)</f>
        <v>17538.679166666669</v>
      </c>
      <c r="X19" s="68">
        <f t="shared" ref="X19" si="31">SUM(X20:X23)</f>
        <v>18714.685833333333</v>
      </c>
      <c r="Y19" s="69">
        <f t="shared" ref="Y19:Z19" si="32">SUM(Y20:Y23)</f>
        <v>18866.942083333332</v>
      </c>
      <c r="Z19" s="69">
        <f t="shared" si="32"/>
        <v>19329.066666666666</v>
      </c>
      <c r="AA19" s="83">
        <f t="shared" si="7"/>
        <v>2.449387830270422E-2</v>
      </c>
      <c r="AB19" s="83">
        <f t="shared" si="8"/>
        <v>8.9394702964042283E-2</v>
      </c>
      <c r="AC19" s="83">
        <f t="shared" si="9"/>
        <v>0.43503013609810814</v>
      </c>
    </row>
    <row r="20" spans="1:29" ht="18" customHeight="1" x14ac:dyDescent="0.25">
      <c r="A20" s="66" t="s">
        <v>8</v>
      </c>
      <c r="B20" s="59">
        <v>7382</v>
      </c>
      <c r="C20" s="59">
        <v>7684.4800000000005</v>
      </c>
      <c r="D20" s="59">
        <v>8093.75</v>
      </c>
      <c r="E20" s="59">
        <v>8509.23</v>
      </c>
      <c r="F20" s="59">
        <v>8791.5</v>
      </c>
      <c r="G20" s="59">
        <v>8556.5</v>
      </c>
      <c r="H20" s="59">
        <v>8112.25</v>
      </c>
      <c r="I20" s="59">
        <v>8322</v>
      </c>
      <c r="J20" s="59">
        <v>8506.75</v>
      </c>
      <c r="K20" s="59">
        <v>9272.4500000000007</v>
      </c>
      <c r="L20" s="59">
        <v>9366.880000000001</v>
      </c>
      <c r="M20" s="59">
        <v>9362.25</v>
      </c>
      <c r="N20" s="59">
        <v>9615.1200000000008</v>
      </c>
      <c r="O20" s="59">
        <v>9525.93</v>
      </c>
      <c r="P20" s="59">
        <v>9701.0400000000009</v>
      </c>
      <c r="Q20" s="59">
        <v>10258.25</v>
      </c>
      <c r="R20" s="59">
        <v>11102.84</v>
      </c>
      <c r="S20" s="59">
        <v>11841.75</v>
      </c>
      <c r="T20" s="59">
        <v>12512.333333333332</v>
      </c>
      <c r="U20" s="59">
        <v>13101.308333333334</v>
      </c>
      <c r="V20" s="59">
        <v>13396.341666666667</v>
      </c>
      <c r="W20" s="59">
        <v>13019.208333333334</v>
      </c>
      <c r="X20" s="59">
        <v>13835.699999999999</v>
      </c>
      <c r="Y20" s="60">
        <v>13958.45</v>
      </c>
      <c r="Z20" s="60">
        <v>14368.724999999999</v>
      </c>
      <c r="AA20" s="80">
        <f t="shared" si="7"/>
        <v>2.9392590151485098E-2</v>
      </c>
      <c r="AB20" s="80">
        <f t="shared" si="8"/>
        <v>9.6739702205313804E-2</v>
      </c>
      <c r="AC20" s="80">
        <f t="shared" si="9"/>
        <v>0.4811530516315774</v>
      </c>
    </row>
    <row r="21" spans="1:29" ht="18" customHeight="1" x14ac:dyDescent="0.25">
      <c r="A21" s="66" t="s">
        <v>10</v>
      </c>
      <c r="B21" s="59">
        <v>379.78</v>
      </c>
      <c r="C21" s="59">
        <v>398.5</v>
      </c>
      <c r="D21" s="59">
        <v>405.98</v>
      </c>
      <c r="E21" s="59">
        <v>391.15</v>
      </c>
      <c r="F21" s="59">
        <v>369.03</v>
      </c>
      <c r="G21" s="59">
        <v>376.88</v>
      </c>
      <c r="H21" s="59">
        <v>390.7</v>
      </c>
      <c r="I21" s="59">
        <v>453.75</v>
      </c>
      <c r="J21" s="59">
        <v>478.5</v>
      </c>
      <c r="K21" s="59">
        <v>535.79</v>
      </c>
      <c r="L21" s="59">
        <v>565</v>
      </c>
      <c r="M21" s="59">
        <v>656.29</v>
      </c>
      <c r="N21" s="59">
        <v>726.61</v>
      </c>
      <c r="O21" s="59">
        <v>889.15</v>
      </c>
      <c r="P21" s="59">
        <v>1059.45</v>
      </c>
      <c r="Q21" s="59">
        <v>1177</v>
      </c>
      <c r="R21" s="59">
        <v>1175.31</v>
      </c>
      <c r="S21" s="59">
        <v>1314.17</v>
      </c>
      <c r="T21" s="59">
        <v>1408.1125000000002</v>
      </c>
      <c r="U21" s="59">
        <v>1410.7083333333333</v>
      </c>
      <c r="V21" s="59">
        <v>1349.8500000000001</v>
      </c>
      <c r="W21" s="59">
        <v>1237.425</v>
      </c>
      <c r="X21" s="59">
        <v>1325.6875</v>
      </c>
      <c r="Y21" s="60">
        <v>1271</v>
      </c>
      <c r="Z21" s="60">
        <v>1292.0666666666666</v>
      </c>
      <c r="AA21" s="80">
        <f t="shared" si="7"/>
        <v>1.6574875426173641E-2</v>
      </c>
      <c r="AB21" s="80">
        <f t="shared" si="8"/>
        <v>-8.4100776796526611E-2</v>
      </c>
      <c r="AC21" s="80">
        <f t="shared" si="9"/>
        <v>0.2195636100492393</v>
      </c>
    </row>
    <row r="22" spans="1:29" ht="18" customHeight="1" x14ac:dyDescent="0.25">
      <c r="A22" s="66" t="s">
        <v>43</v>
      </c>
      <c r="B22" s="59">
        <v>729.65</v>
      </c>
      <c r="C22" s="59">
        <v>864.35</v>
      </c>
      <c r="D22" s="59">
        <v>909.93000000000006</v>
      </c>
      <c r="E22" s="59">
        <v>855.45</v>
      </c>
      <c r="F22" s="59">
        <v>742.8</v>
      </c>
      <c r="G22" s="59">
        <v>745.73</v>
      </c>
      <c r="H22" s="59">
        <v>669.93000000000006</v>
      </c>
      <c r="I22" s="59">
        <v>702</v>
      </c>
      <c r="J22" s="59">
        <v>862.28</v>
      </c>
      <c r="K22" s="59">
        <v>1039.21</v>
      </c>
      <c r="L22" s="59">
        <v>1169.3800000000001</v>
      </c>
      <c r="M22" s="59">
        <v>1422.01</v>
      </c>
      <c r="N22" s="59">
        <v>1566.48</v>
      </c>
      <c r="O22" s="59">
        <v>1744.61</v>
      </c>
      <c r="P22" s="59">
        <v>1758.04</v>
      </c>
      <c r="Q22" s="59">
        <v>1870</v>
      </c>
      <c r="R22" s="59">
        <v>1717.4</v>
      </c>
      <c r="S22" s="59">
        <v>1721.46</v>
      </c>
      <c r="T22" s="59">
        <v>1852.8458333333333</v>
      </c>
      <c r="U22" s="59">
        <v>1850.2208333333333</v>
      </c>
      <c r="V22" s="59">
        <v>1737.9791666666667</v>
      </c>
      <c r="W22" s="59">
        <v>1648.4250000000002</v>
      </c>
      <c r="X22" s="59">
        <v>1806.6083333333336</v>
      </c>
      <c r="Y22" s="60">
        <v>1932.4291666666668</v>
      </c>
      <c r="Z22" s="60">
        <v>1812.1416666666664</v>
      </c>
      <c r="AA22" s="80">
        <f t="shared" si="7"/>
        <v>-6.2246783517291626E-2</v>
      </c>
      <c r="AB22" s="80">
        <f t="shared" si="8"/>
        <v>-2.0580876607071752E-2</v>
      </c>
      <c r="AC22" s="80">
        <f t="shared" si="9"/>
        <v>3.0773854216437968E-2</v>
      </c>
    </row>
    <row r="23" spans="1:29" ht="18" customHeight="1" x14ac:dyDescent="0.25">
      <c r="A23" s="66" t="s">
        <v>44</v>
      </c>
      <c r="B23" s="59">
        <v>309</v>
      </c>
      <c r="C23" s="59">
        <v>280.51</v>
      </c>
      <c r="D23" s="59">
        <v>301.62</v>
      </c>
      <c r="E23" s="59">
        <v>327.16999999999996</v>
      </c>
      <c r="F23" s="59">
        <v>315.31</v>
      </c>
      <c r="G23" s="59">
        <v>329.55</v>
      </c>
      <c r="H23" s="59">
        <v>391.33</v>
      </c>
      <c r="I23" s="59">
        <v>455.63</v>
      </c>
      <c r="J23" s="59">
        <v>509.7</v>
      </c>
      <c r="K23" s="59">
        <v>646.17999999999995</v>
      </c>
      <c r="L23" s="59">
        <v>766.75</v>
      </c>
      <c r="M23" s="59">
        <v>718.65</v>
      </c>
      <c r="N23" s="59">
        <v>832.3</v>
      </c>
      <c r="O23" s="59">
        <v>896.57</v>
      </c>
      <c r="P23" s="59">
        <v>950.92</v>
      </c>
      <c r="Q23" s="59">
        <v>1136</v>
      </c>
      <c r="R23" s="59">
        <v>1153.9000000000001</v>
      </c>
      <c r="S23" s="59">
        <v>1229.32</v>
      </c>
      <c r="T23" s="59">
        <v>1280.4208333333333</v>
      </c>
      <c r="U23" s="59">
        <v>1380.7041666666667</v>
      </c>
      <c r="V23" s="59">
        <v>1420.075</v>
      </c>
      <c r="W23" s="59">
        <v>1633.6208333333334</v>
      </c>
      <c r="X23" s="59">
        <v>1746.6899999999998</v>
      </c>
      <c r="Y23" s="60">
        <v>1705.0629166666665</v>
      </c>
      <c r="Z23" s="60">
        <v>1856.1333333333332</v>
      </c>
      <c r="AA23" s="80">
        <f t="shared" si="7"/>
        <v>8.8601080458663439E-2</v>
      </c>
      <c r="AB23" s="80">
        <f t="shared" si="8"/>
        <v>0.34433818492375567</v>
      </c>
      <c r="AC23" s="80">
        <f t="shared" si="9"/>
        <v>0.9519342671658324</v>
      </c>
    </row>
    <row r="24" spans="1:29" ht="18" customHeight="1" x14ac:dyDescent="0.25">
      <c r="A24" s="67" t="s">
        <v>75</v>
      </c>
      <c r="B24" s="68">
        <f>SUM(B25:B28)</f>
        <v>30045.800000000003</v>
      </c>
      <c r="C24" s="68">
        <f t="shared" ref="C24" si="33">SUM(C25:C28)</f>
        <v>30774.549999999996</v>
      </c>
      <c r="D24" s="68">
        <f t="shared" ref="D24" si="34">SUM(D25:D28)</f>
        <v>31761.21</v>
      </c>
      <c r="E24" s="68">
        <f t="shared" ref="E24" si="35">SUM(E25:E28)</f>
        <v>33814.28</v>
      </c>
      <c r="F24" s="68">
        <f t="shared" ref="F24" si="36">SUM(F25:F28)</f>
        <v>35113.050000000003</v>
      </c>
      <c r="G24" s="68">
        <f t="shared" ref="G24" si="37">SUM(G25:G28)</f>
        <v>35827.07</v>
      </c>
      <c r="H24" s="68">
        <f t="shared" ref="H24" si="38">SUM(H25:H28)</f>
        <v>35727.699999999997</v>
      </c>
      <c r="I24" s="68">
        <f t="shared" ref="I24" si="39">SUM(I25:I28)</f>
        <v>35954.5</v>
      </c>
      <c r="J24" s="68">
        <f t="shared" ref="J24" si="40">SUM(J25:J28)</f>
        <v>36547.199999999997</v>
      </c>
      <c r="K24" s="68">
        <f t="shared" ref="K24" si="41">SUM(K25:K28)</f>
        <v>37801.560000000005</v>
      </c>
      <c r="L24" s="68">
        <f t="shared" ref="L24" si="42">SUM(L25:L28)</f>
        <v>39096</v>
      </c>
      <c r="M24" s="68">
        <f t="shared" ref="M24" si="43">SUM(M25:M28)</f>
        <v>39034</v>
      </c>
      <c r="N24" s="68">
        <f t="shared" ref="N24" si="44">SUM(N25:N28)</f>
        <v>39312.58</v>
      </c>
      <c r="O24" s="68">
        <f t="shared" ref="O24" si="45">SUM(O25:O28)</f>
        <v>39303.31</v>
      </c>
      <c r="P24" s="68">
        <f t="shared" ref="P24" si="46">SUM(P25:P28)</f>
        <v>39901.18</v>
      </c>
      <c r="Q24" s="68">
        <f t="shared" ref="Q24" si="47">SUM(Q25:Q28)</f>
        <v>41044</v>
      </c>
      <c r="R24" s="68">
        <f t="shared" ref="R24" si="48">SUM(R25:R28)</f>
        <v>41913</v>
      </c>
      <c r="S24" s="68">
        <f t="shared" ref="S24" si="49">SUM(S25:S28)</f>
        <v>43791.96</v>
      </c>
      <c r="T24" s="68">
        <f t="shared" ref="T24" si="50">SUM(T25:T28)</f>
        <v>45170.73333333333</v>
      </c>
      <c r="U24" s="68">
        <f t="shared" ref="U24" si="51">SUM(U25:U28)</f>
        <v>46447.73333333333</v>
      </c>
      <c r="V24" s="68">
        <f t="shared" ref="V24" si="52">SUM(V25:V28)</f>
        <v>46588.65</v>
      </c>
      <c r="W24" s="68">
        <f t="shared" ref="W24" si="53">SUM(W25:W28)</f>
        <v>45571.1</v>
      </c>
      <c r="X24" s="68">
        <f t="shared" ref="X24" si="54">SUM(X25:X28)</f>
        <v>44758.366666666669</v>
      </c>
      <c r="Y24" s="69">
        <f t="shared" ref="Y24:Z24" si="55">SUM(Y25:Y28)</f>
        <v>44562.566666666673</v>
      </c>
      <c r="Z24" s="69">
        <f t="shared" si="55"/>
        <v>45707.133333333331</v>
      </c>
      <c r="AA24" s="83">
        <f t="shared" si="7"/>
        <v>2.5684487054530525E-2</v>
      </c>
      <c r="AB24" s="83">
        <f t="shared" si="8"/>
        <v>-1.594480390862274E-2</v>
      </c>
      <c r="AC24" s="83">
        <f t="shared" si="9"/>
        <v>0.14550831161718358</v>
      </c>
    </row>
    <row r="25" spans="1:29" ht="18" customHeight="1" x14ac:dyDescent="0.25">
      <c r="A25" s="66" t="s">
        <v>8</v>
      </c>
      <c r="B25" s="59">
        <v>20302</v>
      </c>
      <c r="C25" s="59">
        <v>20706.099999999999</v>
      </c>
      <c r="D25" s="59">
        <v>21386</v>
      </c>
      <c r="E25" s="59">
        <v>22662.6</v>
      </c>
      <c r="F25" s="59">
        <v>23769</v>
      </c>
      <c r="G25" s="59">
        <v>23977</v>
      </c>
      <c r="H25" s="59">
        <v>23556</v>
      </c>
      <c r="I25" s="59">
        <v>23532</v>
      </c>
      <c r="J25" s="59">
        <v>23597</v>
      </c>
      <c r="K25" s="59">
        <v>24184.230000000003</v>
      </c>
      <c r="L25" s="59">
        <v>24582</v>
      </c>
      <c r="M25" s="59">
        <v>23853</v>
      </c>
      <c r="N25" s="59">
        <v>23692.400000000001</v>
      </c>
      <c r="O25" s="59">
        <v>23313.559999999998</v>
      </c>
      <c r="P25" s="59">
        <v>23481.190000000002</v>
      </c>
      <c r="Q25" s="59">
        <v>23975</v>
      </c>
      <c r="R25" s="59">
        <v>24594</v>
      </c>
      <c r="S25" s="59">
        <v>25532</v>
      </c>
      <c r="T25" s="59">
        <v>26454.1</v>
      </c>
      <c r="U25" s="59">
        <v>27303.4</v>
      </c>
      <c r="V25" s="59">
        <v>27874.533333333333</v>
      </c>
      <c r="W25" s="59">
        <v>27615.966666666667</v>
      </c>
      <c r="X25" s="59">
        <v>27525.466666666667</v>
      </c>
      <c r="Y25" s="60">
        <v>27723.366666666669</v>
      </c>
      <c r="Z25" s="60">
        <v>28998.866666666669</v>
      </c>
      <c r="AA25" s="80">
        <f t="shared" si="7"/>
        <v>4.6008120706840572E-2</v>
      </c>
      <c r="AB25" s="80">
        <f t="shared" si="8"/>
        <v>6.2097272378775825E-2</v>
      </c>
      <c r="AC25" s="80">
        <f t="shared" si="9"/>
        <v>0.23498283803617559</v>
      </c>
    </row>
    <row r="26" spans="1:29" ht="18" customHeight="1" x14ac:dyDescent="0.25">
      <c r="A26" s="66" t="s">
        <v>10</v>
      </c>
      <c r="B26" s="59">
        <v>4236.8999999999996</v>
      </c>
      <c r="C26" s="59">
        <v>4377.5</v>
      </c>
      <c r="D26" s="59">
        <v>4583.1000000000004</v>
      </c>
      <c r="E26" s="59">
        <v>5042.3999999999996</v>
      </c>
      <c r="F26" s="59">
        <v>5250.4</v>
      </c>
      <c r="G26" s="59">
        <v>5405.5</v>
      </c>
      <c r="H26" s="59">
        <v>5471.2</v>
      </c>
      <c r="I26" s="59">
        <v>5430</v>
      </c>
      <c r="J26" s="59">
        <v>5576</v>
      </c>
      <c r="K26" s="59">
        <v>5857</v>
      </c>
      <c r="L26" s="59">
        <v>6209</v>
      </c>
      <c r="M26" s="59">
        <v>6493</v>
      </c>
      <c r="N26" s="59">
        <v>6891.0899999999992</v>
      </c>
      <c r="O26" s="59">
        <v>7261.9699999999993</v>
      </c>
      <c r="P26" s="59">
        <v>7819</v>
      </c>
      <c r="Q26" s="59">
        <v>8204</v>
      </c>
      <c r="R26" s="59">
        <v>8390</v>
      </c>
      <c r="S26" s="59">
        <v>8887.6</v>
      </c>
      <c r="T26" s="59">
        <v>9059.4666666666672</v>
      </c>
      <c r="U26" s="59">
        <v>9140.1</v>
      </c>
      <c r="V26" s="59">
        <v>8883.6333333333332</v>
      </c>
      <c r="W26" s="59">
        <v>8405.5333333333328</v>
      </c>
      <c r="X26" s="59">
        <v>8108.3</v>
      </c>
      <c r="Y26" s="60">
        <v>7833</v>
      </c>
      <c r="Z26" s="60">
        <v>7761.1333333333332</v>
      </c>
      <c r="AA26" s="80">
        <f t="shared" si="7"/>
        <v>-9.1748585046171893E-3</v>
      </c>
      <c r="AB26" s="80">
        <f t="shared" si="8"/>
        <v>-0.15086997589377216</v>
      </c>
      <c r="AC26" s="80">
        <f t="shared" si="9"/>
        <v>-7.4007758877947527E-3</v>
      </c>
    </row>
    <row r="27" spans="1:29" ht="18" customHeight="1" x14ac:dyDescent="0.25">
      <c r="A27" s="66" t="s">
        <v>43</v>
      </c>
      <c r="B27" s="59">
        <v>4903.8999999999996</v>
      </c>
      <c r="C27" s="59">
        <v>5213.6000000000004</v>
      </c>
      <c r="D27" s="59">
        <v>5375.3</v>
      </c>
      <c r="E27" s="59">
        <v>5642.2</v>
      </c>
      <c r="F27" s="59">
        <v>5748.3</v>
      </c>
      <c r="G27" s="59">
        <v>6053.6</v>
      </c>
      <c r="H27" s="59">
        <v>6228.3</v>
      </c>
      <c r="I27" s="59">
        <v>6490</v>
      </c>
      <c r="J27" s="59">
        <v>6854.2</v>
      </c>
      <c r="K27" s="59">
        <v>7253</v>
      </c>
      <c r="L27" s="59">
        <v>7840</v>
      </c>
      <c r="M27" s="59">
        <v>8231</v>
      </c>
      <c r="N27" s="59">
        <v>8271.0300000000007</v>
      </c>
      <c r="O27" s="59">
        <v>8217.61</v>
      </c>
      <c r="P27" s="59">
        <v>8059.43</v>
      </c>
      <c r="Q27" s="59">
        <v>8258</v>
      </c>
      <c r="R27" s="59">
        <v>8323</v>
      </c>
      <c r="S27" s="59">
        <v>8773</v>
      </c>
      <c r="T27" s="59">
        <v>9041.1666666666661</v>
      </c>
      <c r="U27" s="59">
        <v>9358.6333333333332</v>
      </c>
      <c r="V27" s="59">
        <v>9233.7666666666664</v>
      </c>
      <c r="W27" s="59">
        <v>9008.0666666666675</v>
      </c>
      <c r="X27" s="59">
        <v>8583.5666666666675</v>
      </c>
      <c r="Y27" s="60">
        <v>8447.3666666666668</v>
      </c>
      <c r="Z27" s="60">
        <v>8286.2000000000007</v>
      </c>
      <c r="AA27" s="80">
        <f t="shared" si="7"/>
        <v>-1.9078924003930187E-2</v>
      </c>
      <c r="AB27" s="80">
        <f t="shared" si="8"/>
        <v>-0.11459294270174769</v>
      </c>
      <c r="AC27" s="80">
        <f t="shared" si="9"/>
        <v>2.8137225585432191E-2</v>
      </c>
    </row>
    <row r="28" spans="1:29" ht="18" customHeight="1" x14ac:dyDescent="0.25">
      <c r="A28" s="66" t="s">
        <v>44</v>
      </c>
      <c r="B28" s="59">
        <v>603</v>
      </c>
      <c r="C28" s="59">
        <v>477.35</v>
      </c>
      <c r="D28" s="59">
        <v>416.81</v>
      </c>
      <c r="E28" s="59">
        <v>467.08</v>
      </c>
      <c r="F28" s="59">
        <v>345.35</v>
      </c>
      <c r="G28" s="59">
        <v>390.97</v>
      </c>
      <c r="H28" s="59">
        <v>472.2</v>
      </c>
      <c r="I28" s="59">
        <v>502.5</v>
      </c>
      <c r="J28" s="59">
        <v>520</v>
      </c>
      <c r="K28" s="59">
        <v>507.33</v>
      </c>
      <c r="L28" s="59">
        <v>465</v>
      </c>
      <c r="M28" s="59">
        <v>457</v>
      </c>
      <c r="N28" s="59">
        <v>458.06</v>
      </c>
      <c r="O28" s="59">
        <v>510.17</v>
      </c>
      <c r="P28" s="59">
        <v>541.55999999999995</v>
      </c>
      <c r="Q28" s="59">
        <v>607</v>
      </c>
      <c r="R28" s="59">
        <v>606</v>
      </c>
      <c r="S28" s="59">
        <v>599.36</v>
      </c>
      <c r="T28" s="59">
        <v>616</v>
      </c>
      <c r="U28" s="59">
        <v>645.6</v>
      </c>
      <c r="V28" s="59">
        <v>596.7166666666667</v>
      </c>
      <c r="W28" s="59">
        <v>541.5333333333333</v>
      </c>
      <c r="X28" s="59">
        <v>541.0333333333333</v>
      </c>
      <c r="Y28" s="60">
        <v>558.83333333333337</v>
      </c>
      <c r="Z28" s="60">
        <v>660.93333333333328</v>
      </c>
      <c r="AA28" s="80">
        <f t="shared" si="7"/>
        <v>0.1827020578586338</v>
      </c>
      <c r="AB28" s="80">
        <f t="shared" si="8"/>
        <v>2.3750516315572012E-2</v>
      </c>
      <c r="AC28" s="80">
        <f t="shared" si="9"/>
        <v>0.22042494521998179</v>
      </c>
    </row>
    <row r="29" spans="1:29" ht="18" customHeight="1" x14ac:dyDescent="0.25">
      <c r="A29" s="67" t="s">
        <v>76</v>
      </c>
      <c r="B29" s="68">
        <f>SUM(B30:B33)</f>
        <v>9271.19</v>
      </c>
      <c r="C29" s="68">
        <f t="shared" ref="C29" si="56">SUM(C30:C33)</f>
        <v>9264.35</v>
      </c>
      <c r="D29" s="68">
        <f t="shared" ref="D29" si="57">SUM(D30:D33)</f>
        <v>9731.77</v>
      </c>
      <c r="E29" s="68">
        <f t="shared" ref="E29" si="58">SUM(E30:E33)</f>
        <v>10339.370000000001</v>
      </c>
      <c r="F29" s="68">
        <f t="shared" ref="F29" si="59">SUM(F30:F33)</f>
        <v>10811.93</v>
      </c>
      <c r="G29" s="68">
        <f t="shared" ref="G29" si="60">SUM(G30:G33)</f>
        <v>10564.25</v>
      </c>
      <c r="H29" s="68">
        <f t="shared" ref="H29" si="61">SUM(H30:H33)</f>
        <v>10470.39</v>
      </c>
      <c r="I29" s="68">
        <f t="shared" ref="I29" si="62">SUM(I30:I33)</f>
        <v>10404.26</v>
      </c>
      <c r="J29" s="68">
        <f t="shared" ref="J29" si="63">SUM(J30:J33)</f>
        <v>10748.220000000001</v>
      </c>
      <c r="K29" s="68">
        <f t="shared" ref="K29" si="64">SUM(K30:K33)</f>
        <v>11155.18</v>
      </c>
      <c r="L29" s="68">
        <f t="shared" ref="L29" si="65">SUM(L30:L33)</f>
        <v>11769.77</v>
      </c>
      <c r="M29" s="68">
        <f t="shared" ref="M29" si="66">SUM(M30:M33)</f>
        <v>12225.630000000001</v>
      </c>
      <c r="N29" s="68">
        <f t="shared" ref="N29" si="67">SUM(N30:N33)</f>
        <v>12245</v>
      </c>
      <c r="O29" s="68">
        <f t="shared" ref="O29" si="68">SUM(O30:O33)</f>
        <v>12026.25</v>
      </c>
      <c r="P29" s="68">
        <f t="shared" ref="P29" si="69">SUM(P30:P33)</f>
        <v>11859.67</v>
      </c>
      <c r="Q29" s="68">
        <f t="shared" ref="Q29" si="70">SUM(Q30:Q33)</f>
        <v>12152.5</v>
      </c>
      <c r="R29" s="68">
        <f t="shared" ref="R29" si="71">SUM(R30:R33)</f>
        <v>12295.550000000001</v>
      </c>
      <c r="S29" s="68">
        <f t="shared" ref="S29" si="72">SUM(S30:S33)</f>
        <v>12757.39</v>
      </c>
      <c r="T29" s="68">
        <f t="shared" ref="T29" si="73">SUM(T30:T33)</f>
        <v>13142.333333333332</v>
      </c>
      <c r="U29" s="68">
        <f t="shared" ref="U29" si="74">SUM(U30:U33)</f>
        <v>13112.008333333335</v>
      </c>
      <c r="V29" s="68">
        <f t="shared" ref="V29" si="75">SUM(V30:V33)</f>
        <v>13159.841666666665</v>
      </c>
      <c r="W29" s="68">
        <f t="shared" ref="W29" si="76">SUM(W30:W33)</f>
        <v>14080.708333333332</v>
      </c>
      <c r="X29" s="68">
        <f t="shared" ref="X29" si="77">SUM(X30:X33)</f>
        <v>13989.026666666665</v>
      </c>
      <c r="Y29" s="69">
        <f t="shared" ref="Y29:Z29" si="78">SUM(Y30:Y33)</f>
        <v>13644.300416666665</v>
      </c>
      <c r="Z29" s="69">
        <f t="shared" si="78"/>
        <v>13639.729166666668</v>
      </c>
      <c r="AA29" s="83">
        <f t="shared" si="7"/>
        <v>-3.3503000230139524E-4</v>
      </c>
      <c r="AB29" s="83">
        <f t="shared" si="8"/>
        <v>4.0247139867335413E-2</v>
      </c>
      <c r="AC29" s="83">
        <f t="shared" si="9"/>
        <v>0.15009348208395923</v>
      </c>
    </row>
    <row r="30" spans="1:29" ht="18" customHeight="1" x14ac:dyDescent="0.25">
      <c r="A30" s="66" t="s">
        <v>8</v>
      </c>
      <c r="B30" s="59">
        <v>3225</v>
      </c>
      <c r="C30" s="59">
        <v>3133.26</v>
      </c>
      <c r="D30" s="59">
        <v>3167.5</v>
      </c>
      <c r="E30" s="59">
        <v>3239.26</v>
      </c>
      <c r="F30" s="59">
        <v>3255</v>
      </c>
      <c r="G30" s="59">
        <v>3163.75</v>
      </c>
      <c r="H30" s="59">
        <v>3027.5</v>
      </c>
      <c r="I30" s="59">
        <v>3035</v>
      </c>
      <c r="J30" s="59">
        <v>3132.5</v>
      </c>
      <c r="K30" s="59">
        <v>3288.55</v>
      </c>
      <c r="L30" s="59">
        <v>3425.63</v>
      </c>
      <c r="M30" s="59">
        <v>3657.41</v>
      </c>
      <c r="N30" s="59">
        <v>3638.75</v>
      </c>
      <c r="O30" s="59">
        <v>3512.5</v>
      </c>
      <c r="P30" s="59">
        <v>3387.2200000000003</v>
      </c>
      <c r="Q30" s="59">
        <v>3421.25</v>
      </c>
      <c r="R30" s="59">
        <v>3687.05</v>
      </c>
      <c r="S30" s="59">
        <v>3788.83</v>
      </c>
      <c r="T30" s="59">
        <v>3934.5</v>
      </c>
      <c r="U30" s="59">
        <v>3998.125</v>
      </c>
      <c r="V30" s="59">
        <v>4143.9166666666661</v>
      </c>
      <c r="W30" s="59">
        <v>4203.541666666667</v>
      </c>
      <c r="X30" s="59">
        <v>4408.75</v>
      </c>
      <c r="Y30" s="60">
        <v>4409.625</v>
      </c>
      <c r="Z30" s="60">
        <v>4354.708333333333</v>
      </c>
      <c r="AA30" s="80">
        <f t="shared" si="7"/>
        <v>-1.2453817879449325E-2</v>
      </c>
      <c r="AB30" s="80">
        <f t="shared" si="8"/>
        <v>8.918764003960189E-2</v>
      </c>
      <c r="AC30" s="80">
        <f t="shared" si="9"/>
        <v>0.28562902124259204</v>
      </c>
    </row>
    <row r="31" spans="1:29" ht="18" customHeight="1" x14ac:dyDescent="0.25">
      <c r="A31" s="66" t="s">
        <v>10</v>
      </c>
      <c r="B31" s="59">
        <v>914.63</v>
      </c>
      <c r="C31" s="59">
        <v>868.5</v>
      </c>
      <c r="D31" s="59">
        <v>925.51</v>
      </c>
      <c r="E31" s="59">
        <v>1078.6300000000001</v>
      </c>
      <c r="F31" s="59">
        <v>1119.2600000000002</v>
      </c>
      <c r="G31" s="59">
        <v>1006.01</v>
      </c>
      <c r="H31" s="59">
        <v>913.75</v>
      </c>
      <c r="I31" s="59">
        <v>886.25</v>
      </c>
      <c r="J31" s="59">
        <v>880</v>
      </c>
      <c r="K31" s="59">
        <v>936.17</v>
      </c>
      <c r="L31" s="59">
        <v>1047.3800000000001</v>
      </c>
      <c r="M31" s="59">
        <v>981.92</v>
      </c>
      <c r="N31" s="59">
        <v>996.25</v>
      </c>
      <c r="O31" s="59">
        <v>1008.75</v>
      </c>
      <c r="P31" s="59">
        <v>1070.2</v>
      </c>
      <c r="Q31" s="59">
        <v>1071.25</v>
      </c>
      <c r="R31" s="59">
        <v>1011.21</v>
      </c>
      <c r="S31" s="59">
        <v>1042.71</v>
      </c>
      <c r="T31" s="59">
        <v>1158.8333333333333</v>
      </c>
      <c r="U31" s="59">
        <v>1204.3958333333335</v>
      </c>
      <c r="V31" s="59">
        <v>1163.6458333333333</v>
      </c>
      <c r="W31" s="59">
        <v>1180.0208333333335</v>
      </c>
      <c r="X31" s="59">
        <v>1161.5208333333333</v>
      </c>
      <c r="Y31" s="60">
        <v>1157</v>
      </c>
      <c r="Z31" s="60">
        <v>1162.8541666666667</v>
      </c>
      <c r="AA31" s="80">
        <f t="shared" si="7"/>
        <v>5.0597810429271473E-3</v>
      </c>
      <c r="AB31" s="80">
        <f t="shared" si="8"/>
        <v>-3.4491705730743338E-2</v>
      </c>
      <c r="AC31" s="80">
        <f t="shared" si="9"/>
        <v>8.6576496604996001E-2</v>
      </c>
    </row>
    <row r="32" spans="1:29" ht="18" customHeight="1" x14ac:dyDescent="0.25">
      <c r="A32" s="66" t="s">
        <v>43</v>
      </c>
      <c r="B32" s="59">
        <v>2935.88</v>
      </c>
      <c r="C32" s="59">
        <v>2947</v>
      </c>
      <c r="D32" s="59">
        <v>3147.26</v>
      </c>
      <c r="E32" s="59">
        <v>3455.75</v>
      </c>
      <c r="F32" s="59">
        <v>3539.13</v>
      </c>
      <c r="G32" s="59">
        <v>3415.57</v>
      </c>
      <c r="H32" s="59">
        <v>3042.51</v>
      </c>
      <c r="I32" s="59">
        <v>2943</v>
      </c>
      <c r="J32" s="59">
        <v>3023.26</v>
      </c>
      <c r="K32" s="59">
        <v>3045.38</v>
      </c>
      <c r="L32" s="59">
        <v>3358.76</v>
      </c>
      <c r="M32" s="59">
        <v>3344.21</v>
      </c>
      <c r="N32" s="59">
        <v>3093.75</v>
      </c>
      <c r="O32" s="59">
        <v>2867.5</v>
      </c>
      <c r="P32" s="59">
        <v>2717.45</v>
      </c>
      <c r="Q32" s="59">
        <v>2735</v>
      </c>
      <c r="R32" s="59">
        <v>2626.6800000000003</v>
      </c>
      <c r="S32" s="59">
        <v>2565.19</v>
      </c>
      <c r="T32" s="59">
        <v>2565.0625</v>
      </c>
      <c r="U32" s="59">
        <v>2517.1875</v>
      </c>
      <c r="V32" s="59">
        <v>2520.5</v>
      </c>
      <c r="W32" s="59">
        <v>2880.5416666666665</v>
      </c>
      <c r="X32" s="59">
        <v>2874.8125</v>
      </c>
      <c r="Y32" s="60">
        <v>2700.6041666666665</v>
      </c>
      <c r="Z32" s="60">
        <v>2485.4583333333335</v>
      </c>
      <c r="AA32" s="80">
        <f t="shared" si="7"/>
        <v>-7.966581551967522E-2</v>
      </c>
      <c r="AB32" s="80">
        <f t="shared" si="8"/>
        <v>-1.2605007241878741E-2</v>
      </c>
      <c r="AC32" s="80">
        <f t="shared" si="9"/>
        <v>-8.5371089317803905E-2</v>
      </c>
    </row>
    <row r="33" spans="1:29" ht="18" customHeight="1" thickBot="1" x14ac:dyDescent="0.3">
      <c r="A33" s="70" t="s">
        <v>44</v>
      </c>
      <c r="B33" s="62">
        <v>2195.6800000000003</v>
      </c>
      <c r="C33" s="62">
        <v>2315.5899999999997</v>
      </c>
      <c r="D33" s="62">
        <v>2491.5</v>
      </c>
      <c r="E33" s="62">
        <v>2565.73</v>
      </c>
      <c r="F33" s="62">
        <v>2898.54</v>
      </c>
      <c r="G33" s="62">
        <v>2978.92</v>
      </c>
      <c r="H33" s="62">
        <v>3486.63</v>
      </c>
      <c r="I33" s="62">
        <v>3540.01</v>
      </c>
      <c r="J33" s="62">
        <v>3712.46</v>
      </c>
      <c r="K33" s="62">
        <v>3885.08</v>
      </c>
      <c r="L33" s="62">
        <v>3938</v>
      </c>
      <c r="M33" s="62">
        <v>4242.09</v>
      </c>
      <c r="N33" s="62">
        <v>4516.25</v>
      </c>
      <c r="O33" s="62">
        <v>4637.5</v>
      </c>
      <c r="P33" s="62">
        <v>4684.8</v>
      </c>
      <c r="Q33" s="62">
        <v>4925</v>
      </c>
      <c r="R33" s="62">
        <v>4970.6100000000006</v>
      </c>
      <c r="S33" s="62">
        <v>5360.66</v>
      </c>
      <c r="T33" s="62">
        <v>5483.9375</v>
      </c>
      <c r="U33" s="62">
        <v>5392.3</v>
      </c>
      <c r="V33" s="62">
        <v>5331.7791666666662</v>
      </c>
      <c r="W33" s="62">
        <v>5816.604166666667</v>
      </c>
      <c r="X33" s="62">
        <v>5543.9433333333327</v>
      </c>
      <c r="Y33" s="63">
        <v>5377.07125</v>
      </c>
      <c r="Z33" s="63">
        <v>5636.708333333333</v>
      </c>
      <c r="AA33" s="81">
        <f t="shared" si="7"/>
        <v>4.8285966702288574E-2</v>
      </c>
      <c r="AB33" s="81">
        <f t="shared" si="8"/>
        <v>4.5325433179409957E-2</v>
      </c>
      <c r="AC33" s="81">
        <f t="shared" si="9"/>
        <v>0.20319081568761366</v>
      </c>
    </row>
    <row r="34" spans="1:29" ht="15.75" thickBot="1" x14ac:dyDescent="0.3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9" ht="15.75" thickBot="1" x14ac:dyDescent="0.3">
      <c r="A35" s="65" t="s">
        <v>77</v>
      </c>
      <c r="B35" s="53" t="s">
        <v>42</v>
      </c>
      <c r="C35" s="53" t="s">
        <v>45</v>
      </c>
      <c r="D35" s="53" t="s">
        <v>46</v>
      </c>
      <c r="E35" s="53" t="s">
        <v>47</v>
      </c>
      <c r="F35" s="53" t="s">
        <v>48</v>
      </c>
      <c r="G35" s="53" t="s">
        <v>49</v>
      </c>
      <c r="H35" s="53" t="s">
        <v>50</v>
      </c>
      <c r="I35" s="53" t="s">
        <v>51</v>
      </c>
      <c r="J35" s="53" t="s">
        <v>52</v>
      </c>
      <c r="K35" s="53" t="s">
        <v>53</v>
      </c>
      <c r="L35" s="53" t="s">
        <v>54</v>
      </c>
      <c r="M35" s="53" t="s">
        <v>55</v>
      </c>
      <c r="N35" s="53" t="s">
        <v>56</v>
      </c>
      <c r="O35" s="53" t="s">
        <v>57</v>
      </c>
      <c r="P35" s="53" t="s">
        <v>58</v>
      </c>
      <c r="Q35" s="53" t="s">
        <v>59</v>
      </c>
      <c r="R35" s="53" t="s">
        <v>60</v>
      </c>
      <c r="S35" s="53" t="s">
        <v>61</v>
      </c>
      <c r="T35" s="53" t="s">
        <v>62</v>
      </c>
      <c r="U35" s="53" t="s">
        <v>63</v>
      </c>
      <c r="V35" s="53" t="s">
        <v>64</v>
      </c>
      <c r="W35" s="53" t="s">
        <v>65</v>
      </c>
      <c r="X35" s="53" t="s">
        <v>66</v>
      </c>
      <c r="Y35" s="54" t="s">
        <v>67</v>
      </c>
      <c r="Z35" s="54" t="s">
        <v>81</v>
      </c>
      <c r="AA35" s="53" t="s">
        <v>83</v>
      </c>
      <c r="AB35" s="53" t="s">
        <v>84</v>
      </c>
      <c r="AC35" s="53" t="s">
        <v>85</v>
      </c>
    </row>
    <row r="36" spans="1:29" ht="18" customHeight="1" x14ac:dyDescent="0.25">
      <c r="A36" s="55" t="s">
        <v>70</v>
      </c>
      <c r="B36" s="56">
        <f>SUM(B37:B40)</f>
        <v>22792</v>
      </c>
      <c r="C36" s="56">
        <f t="shared" ref="C36:Y36" si="79">SUM(C37:C40)</f>
        <v>23047</v>
      </c>
      <c r="D36" s="56">
        <f t="shared" si="79"/>
        <v>23693</v>
      </c>
      <c r="E36" s="56">
        <f t="shared" si="79"/>
        <v>25444</v>
      </c>
      <c r="F36" s="56">
        <f t="shared" si="79"/>
        <v>26502</v>
      </c>
      <c r="G36" s="56">
        <f t="shared" si="79"/>
        <v>27323</v>
      </c>
      <c r="H36" s="56">
        <f t="shared" si="79"/>
        <v>27677</v>
      </c>
      <c r="I36" s="56">
        <f t="shared" si="79"/>
        <v>27671</v>
      </c>
      <c r="J36" s="56">
        <f t="shared" si="79"/>
        <v>28060.6</v>
      </c>
      <c r="K36" s="56">
        <f t="shared" si="79"/>
        <v>28429.35</v>
      </c>
      <c r="L36" s="56">
        <f t="shared" si="79"/>
        <v>29544</v>
      </c>
      <c r="M36" s="56">
        <f t="shared" si="79"/>
        <v>29319</v>
      </c>
      <c r="N36" s="56">
        <f t="shared" si="79"/>
        <v>29050.82</v>
      </c>
      <c r="O36" s="56">
        <f t="shared" si="79"/>
        <v>28885.799999999996</v>
      </c>
      <c r="P36" s="56">
        <f t="shared" si="79"/>
        <v>29150.09</v>
      </c>
      <c r="Q36" s="56">
        <f t="shared" si="79"/>
        <v>29589</v>
      </c>
      <c r="R36" s="56">
        <f t="shared" si="79"/>
        <v>29990</v>
      </c>
      <c r="S36" s="56">
        <f t="shared" si="79"/>
        <v>30945.199999999997</v>
      </c>
      <c r="T36" s="56">
        <f t="shared" si="79"/>
        <v>31600.116666666665</v>
      </c>
      <c r="U36" s="56">
        <f t="shared" si="79"/>
        <v>32278.266666666666</v>
      </c>
      <c r="V36" s="56">
        <f t="shared" si="79"/>
        <v>32271.683333333334</v>
      </c>
      <c r="W36" s="56">
        <f t="shared" si="79"/>
        <v>31817</v>
      </c>
      <c r="X36" s="56">
        <f t="shared" si="79"/>
        <v>30307.683333333334</v>
      </c>
      <c r="Y36" s="57">
        <f t="shared" si="79"/>
        <v>30094.23333333333</v>
      </c>
      <c r="Z36" s="57">
        <f t="shared" ref="Z36" si="80">SUM(Z37:Z40)</f>
        <v>30830.066666666669</v>
      </c>
      <c r="AA36" s="84">
        <f t="shared" ref="AA36:AA45" si="81">Z36/Y36-1</f>
        <v>2.4450974549941717E-2</v>
      </c>
      <c r="AB36" s="84">
        <f t="shared" ref="AB36:AB45" si="82">Z36/U36-1</f>
        <v>-4.4866101855944307E-2</v>
      </c>
      <c r="AC36" s="84">
        <f t="shared" ref="AC36:AC45" si="83">Z36/P36-1</f>
        <v>5.7631954709802535E-2</v>
      </c>
    </row>
    <row r="37" spans="1:29" ht="18" customHeight="1" x14ac:dyDescent="0.25">
      <c r="A37" s="71" t="s">
        <v>8</v>
      </c>
      <c r="B37" s="72">
        <v>13755</v>
      </c>
      <c r="C37" s="72">
        <v>13837</v>
      </c>
      <c r="D37" s="72">
        <v>14196</v>
      </c>
      <c r="E37" s="72">
        <v>15098</v>
      </c>
      <c r="F37" s="72">
        <v>15865</v>
      </c>
      <c r="G37" s="72">
        <v>16208</v>
      </c>
      <c r="H37" s="72">
        <v>16215</v>
      </c>
      <c r="I37" s="72">
        <v>16045</v>
      </c>
      <c r="J37" s="72">
        <v>16034</v>
      </c>
      <c r="K37" s="72">
        <v>15917.03</v>
      </c>
      <c r="L37" s="72">
        <v>16273</v>
      </c>
      <c r="M37" s="72">
        <v>15667</v>
      </c>
      <c r="N37" s="72">
        <v>15223.53</v>
      </c>
      <c r="O37" s="72">
        <v>14947.63</v>
      </c>
      <c r="P37" s="72">
        <v>14939.49</v>
      </c>
      <c r="Q37" s="72">
        <v>14863</v>
      </c>
      <c r="R37" s="72">
        <v>14917</v>
      </c>
      <c r="S37" s="72">
        <v>15121</v>
      </c>
      <c r="T37" s="72">
        <v>15472.933333333332</v>
      </c>
      <c r="U37" s="72">
        <v>15786.8</v>
      </c>
      <c r="V37" s="72">
        <v>16096.066666666668</v>
      </c>
      <c r="W37" s="72">
        <v>16181</v>
      </c>
      <c r="X37" s="72">
        <v>15543.933333333332</v>
      </c>
      <c r="Y37" s="73">
        <v>15710.166666666666</v>
      </c>
      <c r="Z37" s="73">
        <v>16562.933333333334</v>
      </c>
      <c r="AA37" s="80">
        <f t="shared" si="81"/>
        <v>5.4281197950371896E-2</v>
      </c>
      <c r="AB37" s="80">
        <f t="shared" si="82"/>
        <v>4.9163436119627368E-2</v>
      </c>
      <c r="AC37" s="80">
        <f t="shared" si="83"/>
        <v>0.10866792195271291</v>
      </c>
    </row>
    <row r="38" spans="1:29" ht="18" customHeight="1" x14ac:dyDescent="0.25">
      <c r="A38" s="71" t="s">
        <v>10</v>
      </c>
      <c r="B38" s="72">
        <v>3924</v>
      </c>
      <c r="C38" s="72">
        <v>4049</v>
      </c>
      <c r="D38" s="72">
        <v>4239</v>
      </c>
      <c r="E38" s="72">
        <v>4711</v>
      </c>
      <c r="F38" s="72">
        <v>4938</v>
      </c>
      <c r="G38" s="72">
        <v>5081</v>
      </c>
      <c r="H38" s="72">
        <v>5134</v>
      </c>
      <c r="I38" s="72">
        <v>5035</v>
      </c>
      <c r="J38" s="72">
        <v>5165</v>
      </c>
      <c r="K38" s="72">
        <v>5388</v>
      </c>
      <c r="L38" s="72">
        <v>5712</v>
      </c>
      <c r="M38" s="72">
        <v>5916</v>
      </c>
      <c r="N38" s="72">
        <v>6260.73</v>
      </c>
      <c r="O38" s="72">
        <v>6491.57</v>
      </c>
      <c r="P38" s="72">
        <v>6905.5</v>
      </c>
      <c r="Q38" s="72">
        <v>7192</v>
      </c>
      <c r="R38" s="72">
        <v>7373</v>
      </c>
      <c r="S38" s="72">
        <v>7763.6</v>
      </c>
      <c r="T38" s="72">
        <v>7861.083333333333</v>
      </c>
      <c r="U38" s="72">
        <v>7929.7666666666664</v>
      </c>
      <c r="V38" s="72">
        <v>7704.7</v>
      </c>
      <c r="W38" s="72">
        <v>7332</v>
      </c>
      <c r="X38" s="72">
        <v>6943.6333333333332</v>
      </c>
      <c r="Y38" s="73">
        <v>6705.8666666666668</v>
      </c>
      <c r="Z38" s="73">
        <v>6627.4</v>
      </c>
      <c r="AA38" s="80">
        <f t="shared" si="81"/>
        <v>-1.1701196961864335E-2</v>
      </c>
      <c r="AB38" s="80">
        <f t="shared" si="82"/>
        <v>-0.16423770350535749</v>
      </c>
      <c r="AC38" s="80">
        <f t="shared" si="83"/>
        <v>-4.0272246759829211E-2</v>
      </c>
    </row>
    <row r="39" spans="1:29" ht="18" customHeight="1" x14ac:dyDescent="0.25">
      <c r="A39" s="58" t="s">
        <v>43</v>
      </c>
      <c r="B39" s="59">
        <v>4563</v>
      </c>
      <c r="C39" s="59">
        <v>4730</v>
      </c>
      <c r="D39" s="59">
        <v>4878</v>
      </c>
      <c r="E39" s="59">
        <v>5213</v>
      </c>
      <c r="F39" s="59">
        <v>5364</v>
      </c>
      <c r="G39" s="59">
        <v>5656</v>
      </c>
      <c r="H39" s="72">
        <v>5878</v>
      </c>
      <c r="I39" s="72">
        <v>6107</v>
      </c>
      <c r="J39" s="72">
        <v>6361.3</v>
      </c>
      <c r="K39" s="72">
        <v>6634.42</v>
      </c>
      <c r="L39" s="72">
        <v>7117</v>
      </c>
      <c r="M39" s="72">
        <v>7298</v>
      </c>
      <c r="N39" s="72">
        <v>7148.3</v>
      </c>
      <c r="O39" s="72">
        <v>6970.5</v>
      </c>
      <c r="P39" s="72">
        <v>6806.2</v>
      </c>
      <c r="Q39" s="72">
        <v>6978</v>
      </c>
      <c r="R39" s="72">
        <v>7153</v>
      </c>
      <c r="S39" s="72">
        <v>7529</v>
      </c>
      <c r="T39" s="72">
        <v>7702.8</v>
      </c>
      <c r="U39" s="72">
        <v>7978.4333333333334</v>
      </c>
      <c r="V39" s="72">
        <v>7916.6</v>
      </c>
      <c r="W39" s="72">
        <v>7804</v>
      </c>
      <c r="X39" s="72">
        <v>7330.666666666667</v>
      </c>
      <c r="Y39" s="73">
        <v>7182.333333333333</v>
      </c>
      <c r="Z39" s="73">
        <v>7072.1</v>
      </c>
      <c r="AA39" s="80">
        <f t="shared" si="81"/>
        <v>-1.5347844247458942E-2</v>
      </c>
      <c r="AB39" s="80">
        <f t="shared" si="82"/>
        <v>-0.11359790769282185</v>
      </c>
      <c r="AC39" s="80">
        <f t="shared" si="83"/>
        <v>3.9067320972054898E-2</v>
      </c>
    </row>
    <row r="40" spans="1:29" ht="18" customHeight="1" thickBot="1" x14ac:dyDescent="0.3">
      <c r="A40" s="74" t="s">
        <v>44</v>
      </c>
      <c r="B40" s="75">
        <v>550</v>
      </c>
      <c r="C40" s="75">
        <v>431</v>
      </c>
      <c r="D40" s="75">
        <v>380</v>
      </c>
      <c r="E40" s="75">
        <v>422</v>
      </c>
      <c r="F40" s="75">
        <v>335</v>
      </c>
      <c r="G40" s="75">
        <v>378</v>
      </c>
      <c r="H40" s="75">
        <v>450</v>
      </c>
      <c r="I40" s="75">
        <v>484</v>
      </c>
      <c r="J40" s="75">
        <v>500.3</v>
      </c>
      <c r="K40" s="75">
        <v>489.9</v>
      </c>
      <c r="L40" s="75">
        <v>442</v>
      </c>
      <c r="M40" s="75">
        <v>438</v>
      </c>
      <c r="N40" s="75">
        <v>418.26</v>
      </c>
      <c r="O40" s="75">
        <v>476.1</v>
      </c>
      <c r="P40" s="75">
        <v>498.9</v>
      </c>
      <c r="Q40" s="75">
        <v>556</v>
      </c>
      <c r="R40" s="75">
        <v>547</v>
      </c>
      <c r="S40" s="75">
        <v>531.6</v>
      </c>
      <c r="T40" s="75">
        <v>563.29999999999995</v>
      </c>
      <c r="U40" s="75">
        <v>583.26666666666665</v>
      </c>
      <c r="V40" s="75">
        <v>554.31666666666672</v>
      </c>
      <c r="W40" s="75">
        <v>500</v>
      </c>
      <c r="X40" s="75">
        <v>489.45</v>
      </c>
      <c r="Y40" s="76">
        <v>495.86666666666667</v>
      </c>
      <c r="Z40" s="76">
        <v>567.63333333333333</v>
      </c>
      <c r="AA40" s="82">
        <f t="shared" si="81"/>
        <v>0.14472976606614685</v>
      </c>
      <c r="AB40" s="82">
        <f t="shared" si="82"/>
        <v>-2.6803063207223699E-2</v>
      </c>
      <c r="AC40" s="81">
        <f t="shared" si="83"/>
        <v>0.13776976013897246</v>
      </c>
    </row>
    <row r="41" spans="1:29" ht="18" customHeight="1" x14ac:dyDescent="0.25">
      <c r="A41" s="77" t="s">
        <v>71</v>
      </c>
      <c r="B41" s="68">
        <f>SUM(B42:B45)</f>
        <v>7724.56</v>
      </c>
      <c r="C41" s="68">
        <f t="shared" ref="C41" si="84">SUM(C42:C45)</f>
        <v>7764.0599999999995</v>
      </c>
      <c r="D41" s="68">
        <f t="shared" ref="D41" si="85">SUM(D42:D45)</f>
        <v>8088.7000000000007</v>
      </c>
      <c r="E41" s="68">
        <f t="shared" ref="E41" si="86">SUM(E42:E45)</f>
        <v>8626.65</v>
      </c>
      <c r="F41" s="68">
        <f t="shared" ref="F41" si="87">SUM(F42:F45)</f>
        <v>9204.34</v>
      </c>
      <c r="G41" s="68">
        <f t="shared" ref="G41" si="88">SUM(G42:G45)</f>
        <v>9059.66</v>
      </c>
      <c r="H41" s="68">
        <f t="shared" ref="H41" si="89">SUM(H42:H45)</f>
        <v>8956.880000000001</v>
      </c>
      <c r="I41" s="68">
        <f t="shared" ref="I41" si="90">SUM(I42:I45)</f>
        <v>8754.380000000001</v>
      </c>
      <c r="J41" s="68">
        <f t="shared" ref="J41" si="91">SUM(J42:J45)</f>
        <v>8877.59</v>
      </c>
      <c r="K41" s="68">
        <f t="shared" ref="K41" si="92">SUM(K42:K45)</f>
        <v>9033.76</v>
      </c>
      <c r="L41" s="68">
        <f t="shared" ref="L41" si="93">SUM(L42:L45)</f>
        <v>9453.76</v>
      </c>
      <c r="M41" s="68">
        <f t="shared" ref="M41" si="94">SUM(M42:M45)</f>
        <v>9781.43</v>
      </c>
      <c r="N41" s="68">
        <f t="shared" ref="N41" si="95">SUM(N42:N45)</f>
        <v>9766.25</v>
      </c>
      <c r="O41" s="68">
        <f t="shared" ref="O41" si="96">SUM(O42:O45)</f>
        <v>9387.5</v>
      </c>
      <c r="P41" s="68">
        <f t="shared" ref="P41" si="97">SUM(P42:P45)</f>
        <v>9141.3100000000013</v>
      </c>
      <c r="Q41" s="68">
        <f t="shared" ref="Q41" si="98">SUM(Q42:Q45)</f>
        <v>9166.25</v>
      </c>
      <c r="R41" s="68">
        <f t="shared" ref="R41" si="99">SUM(R42:R45)</f>
        <v>9069.1</v>
      </c>
      <c r="S41" s="68">
        <f t="shared" ref="S41" si="100">SUM(S42:S45)</f>
        <v>9497.4500000000007</v>
      </c>
      <c r="T41" s="68">
        <f t="shared" ref="T41" si="101">SUM(T42:T45)</f>
        <v>9659.2374999999993</v>
      </c>
      <c r="U41" s="68">
        <f t="shared" ref="U41" si="102">SUM(U42:U45)</f>
        <v>9538.5333333333328</v>
      </c>
      <c r="V41" s="68">
        <f t="shared" ref="V41" si="103">SUM(V42:V45)</f>
        <v>9572.5625</v>
      </c>
      <c r="W41" s="68">
        <f t="shared" ref="W41" si="104">SUM(W42:W45)</f>
        <v>10296.579166666666</v>
      </c>
      <c r="X41" s="68">
        <f t="shared" ref="X41" si="105">SUM(X42:X45)</f>
        <v>9725.0241666666661</v>
      </c>
      <c r="Y41" s="69">
        <f t="shared" ref="Y41:Z41" si="106">SUM(Y42:Y45)</f>
        <v>9246.3083333333325</v>
      </c>
      <c r="Z41" s="69">
        <f t="shared" si="106"/>
        <v>9187.7291666666679</v>
      </c>
      <c r="AA41" s="83">
        <f t="shared" si="81"/>
        <v>-6.3354113398408352E-3</v>
      </c>
      <c r="AB41" s="83">
        <f t="shared" si="82"/>
        <v>-3.6777579362305746E-2</v>
      </c>
      <c r="AC41" s="83">
        <f t="shared" si="83"/>
        <v>5.0779556394724423E-3</v>
      </c>
    </row>
    <row r="42" spans="1:29" ht="18" customHeight="1" x14ac:dyDescent="0.25">
      <c r="A42" s="71" t="s">
        <v>8</v>
      </c>
      <c r="B42" s="72">
        <v>2390</v>
      </c>
      <c r="C42" s="72">
        <v>2317.88</v>
      </c>
      <c r="D42" s="72">
        <v>2263.75</v>
      </c>
      <c r="E42" s="72">
        <v>2294.63</v>
      </c>
      <c r="F42" s="72">
        <v>2367.5</v>
      </c>
      <c r="G42" s="72">
        <v>2376.25</v>
      </c>
      <c r="H42" s="72">
        <v>2256.25</v>
      </c>
      <c r="I42" s="72">
        <v>2200</v>
      </c>
      <c r="J42" s="72">
        <v>2188.75</v>
      </c>
      <c r="K42" s="72">
        <v>2283.3000000000002</v>
      </c>
      <c r="L42" s="72">
        <v>2367.75</v>
      </c>
      <c r="M42" s="72">
        <v>2481.16</v>
      </c>
      <c r="N42" s="72">
        <v>2492.5</v>
      </c>
      <c r="O42" s="72">
        <v>2352.5</v>
      </c>
      <c r="P42" s="72">
        <v>2227.88</v>
      </c>
      <c r="Q42" s="72">
        <v>2275</v>
      </c>
      <c r="R42" s="72">
        <v>2261.21</v>
      </c>
      <c r="S42" s="72">
        <v>2358.08</v>
      </c>
      <c r="T42" s="72">
        <v>2403.3333333333335</v>
      </c>
      <c r="U42" s="72">
        <v>2413.4166666666665</v>
      </c>
      <c r="V42" s="72">
        <v>2526.0416666666665</v>
      </c>
      <c r="W42" s="72">
        <v>2619</v>
      </c>
      <c r="X42" s="72">
        <v>2554.5833333333335</v>
      </c>
      <c r="Y42" s="73">
        <v>2464.375</v>
      </c>
      <c r="Z42" s="73">
        <v>2421.9166666666665</v>
      </c>
      <c r="AA42" s="80">
        <f t="shared" si="81"/>
        <v>-1.7228844365542395E-2</v>
      </c>
      <c r="AB42" s="80">
        <f t="shared" si="82"/>
        <v>3.5219778322572726E-3</v>
      </c>
      <c r="AC42" s="80">
        <f t="shared" si="83"/>
        <v>8.7094756749316105E-2</v>
      </c>
    </row>
    <row r="43" spans="1:29" ht="18" customHeight="1" x14ac:dyDescent="0.25">
      <c r="A43" s="71" t="s">
        <v>10</v>
      </c>
      <c r="B43" s="72">
        <v>847.75</v>
      </c>
      <c r="C43" s="72">
        <v>798.5</v>
      </c>
      <c r="D43" s="72">
        <v>863.63</v>
      </c>
      <c r="E43" s="72">
        <v>1018.88</v>
      </c>
      <c r="F43" s="72">
        <v>1062.6300000000001</v>
      </c>
      <c r="G43" s="72">
        <v>953.63</v>
      </c>
      <c r="H43" s="72">
        <v>860.25</v>
      </c>
      <c r="I43" s="72">
        <v>827.5</v>
      </c>
      <c r="J43" s="72">
        <v>812.5</v>
      </c>
      <c r="K43" s="72">
        <v>869.38</v>
      </c>
      <c r="L43" s="72">
        <v>979.38</v>
      </c>
      <c r="M43" s="72">
        <v>902.63</v>
      </c>
      <c r="N43" s="72">
        <v>900</v>
      </c>
      <c r="O43" s="72">
        <v>890</v>
      </c>
      <c r="P43" s="72">
        <v>924.25</v>
      </c>
      <c r="Q43" s="72">
        <v>906.25</v>
      </c>
      <c r="R43" s="72">
        <v>852.9</v>
      </c>
      <c r="S43" s="72">
        <v>852.54</v>
      </c>
      <c r="T43" s="72">
        <v>949.10416666666663</v>
      </c>
      <c r="U43" s="72">
        <v>1004.0208333333334</v>
      </c>
      <c r="V43" s="72">
        <v>992.72916666666663</v>
      </c>
      <c r="W43" s="72">
        <v>1016.3958333333334</v>
      </c>
      <c r="X43" s="72">
        <v>1000.5</v>
      </c>
      <c r="Y43" s="73">
        <v>1013.75</v>
      </c>
      <c r="Z43" s="73">
        <v>1004.5208333333334</v>
      </c>
      <c r="AA43" s="80">
        <f t="shared" si="81"/>
        <v>-9.1039868475133456E-3</v>
      </c>
      <c r="AB43" s="80">
        <f t="shared" si="82"/>
        <v>4.9799763451119361E-4</v>
      </c>
      <c r="AC43" s="80">
        <f t="shared" si="83"/>
        <v>8.6849697953295557E-2</v>
      </c>
    </row>
    <row r="44" spans="1:29" ht="18" customHeight="1" x14ac:dyDescent="0.25">
      <c r="A44" s="71" t="s">
        <v>11</v>
      </c>
      <c r="B44" s="72">
        <v>2547.13</v>
      </c>
      <c r="C44" s="72">
        <v>2566.25</v>
      </c>
      <c r="D44" s="72">
        <v>2734.63</v>
      </c>
      <c r="E44" s="72">
        <v>3029.5</v>
      </c>
      <c r="F44" s="72">
        <v>3180.63</v>
      </c>
      <c r="G44" s="72">
        <v>3067.44</v>
      </c>
      <c r="H44" s="72">
        <v>2722.88</v>
      </c>
      <c r="I44" s="72">
        <v>2624</v>
      </c>
      <c r="J44" s="72">
        <v>2653.88</v>
      </c>
      <c r="K44" s="72">
        <v>2624.75</v>
      </c>
      <c r="L44" s="72">
        <v>2912.38</v>
      </c>
      <c r="M44" s="72">
        <v>2855.2</v>
      </c>
      <c r="N44" s="72">
        <v>2650</v>
      </c>
      <c r="O44" s="72">
        <v>2370</v>
      </c>
      <c r="P44" s="72">
        <v>2212.64</v>
      </c>
      <c r="Q44" s="72">
        <v>2145</v>
      </c>
      <c r="R44" s="72">
        <v>2079.2800000000002</v>
      </c>
      <c r="S44" s="72">
        <v>2087.73</v>
      </c>
      <c r="T44" s="72">
        <v>2050.5833333333335</v>
      </c>
      <c r="U44" s="72">
        <v>2047.1666666666667</v>
      </c>
      <c r="V44" s="72">
        <v>2099.6875</v>
      </c>
      <c r="W44" s="72">
        <v>2436.25</v>
      </c>
      <c r="X44" s="72">
        <v>2321.1041666666665</v>
      </c>
      <c r="Y44" s="73">
        <v>2033.2083333333333</v>
      </c>
      <c r="Z44" s="73">
        <v>1887.4166666666667</v>
      </c>
      <c r="AA44" s="80">
        <f t="shared" si="81"/>
        <v>-7.170522778039623E-2</v>
      </c>
      <c r="AB44" s="80">
        <f t="shared" si="82"/>
        <v>-7.80346820809249E-2</v>
      </c>
      <c r="AC44" s="80">
        <f t="shared" si="83"/>
        <v>-0.1469842962855834</v>
      </c>
    </row>
    <row r="45" spans="1:29" ht="18" customHeight="1" thickBot="1" x14ac:dyDescent="0.3">
      <c r="A45" s="61" t="s">
        <v>44</v>
      </c>
      <c r="B45" s="62">
        <v>1939.68</v>
      </c>
      <c r="C45" s="62">
        <v>2081.4299999999998</v>
      </c>
      <c r="D45" s="62">
        <v>2226.69</v>
      </c>
      <c r="E45" s="62">
        <v>2283.64</v>
      </c>
      <c r="F45" s="62">
        <v>2593.58</v>
      </c>
      <c r="G45" s="62">
        <v>2662.34</v>
      </c>
      <c r="H45" s="62">
        <v>3117.5</v>
      </c>
      <c r="I45" s="62">
        <v>3102.88</v>
      </c>
      <c r="J45" s="62">
        <v>3222.46</v>
      </c>
      <c r="K45" s="62">
        <v>3256.33</v>
      </c>
      <c r="L45" s="62">
        <v>3194.25</v>
      </c>
      <c r="M45" s="62">
        <v>3542.44</v>
      </c>
      <c r="N45" s="62">
        <v>3723.75</v>
      </c>
      <c r="O45" s="62">
        <v>3775</v>
      </c>
      <c r="P45" s="62">
        <v>3776.54</v>
      </c>
      <c r="Q45" s="62">
        <v>3840</v>
      </c>
      <c r="R45" s="62">
        <v>3875.71</v>
      </c>
      <c r="S45" s="62">
        <v>4199.1000000000004</v>
      </c>
      <c r="T45" s="62">
        <v>4256.2166666666662</v>
      </c>
      <c r="U45" s="62">
        <v>4073.9291666666668</v>
      </c>
      <c r="V45" s="62">
        <v>3954.1041666666665</v>
      </c>
      <c r="W45" s="62">
        <v>4224.9333333333334</v>
      </c>
      <c r="X45" s="62">
        <v>3848.8366666666666</v>
      </c>
      <c r="Y45" s="63">
        <v>3734.9749999999999</v>
      </c>
      <c r="Z45" s="63">
        <v>3873.875</v>
      </c>
      <c r="AA45" s="82">
        <f t="shared" si="81"/>
        <v>3.7189003942462717E-2</v>
      </c>
      <c r="AB45" s="82">
        <f t="shared" si="82"/>
        <v>-4.9105951154853611E-2</v>
      </c>
      <c r="AC45" s="81">
        <f t="shared" si="83"/>
        <v>2.5773591700339438E-2</v>
      </c>
    </row>
    <row r="46" spans="1:29" ht="15.75" thickBot="1" x14ac:dyDescent="0.3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9" ht="15.75" thickBot="1" x14ac:dyDescent="0.3">
      <c r="A47" s="65" t="s">
        <v>78</v>
      </c>
      <c r="B47" s="53" t="s">
        <v>42</v>
      </c>
      <c r="C47" s="53" t="s">
        <v>45</v>
      </c>
      <c r="D47" s="53" t="s">
        <v>46</v>
      </c>
      <c r="E47" s="53" t="s">
        <v>47</v>
      </c>
      <c r="F47" s="53" t="s">
        <v>48</v>
      </c>
      <c r="G47" s="53" t="s">
        <v>49</v>
      </c>
      <c r="H47" s="53" t="s">
        <v>50</v>
      </c>
      <c r="I47" s="53" t="s">
        <v>51</v>
      </c>
      <c r="J47" s="53" t="s">
        <v>52</v>
      </c>
      <c r="K47" s="53" t="s">
        <v>53</v>
      </c>
      <c r="L47" s="53" t="s">
        <v>54</v>
      </c>
      <c r="M47" s="53" t="s">
        <v>55</v>
      </c>
      <c r="N47" s="53" t="s">
        <v>56</v>
      </c>
      <c r="O47" s="53" t="s">
        <v>57</v>
      </c>
      <c r="P47" s="53" t="s">
        <v>58</v>
      </c>
      <c r="Q47" s="53" t="s">
        <v>59</v>
      </c>
      <c r="R47" s="53" t="s">
        <v>60</v>
      </c>
      <c r="S47" s="53" t="s">
        <v>61</v>
      </c>
      <c r="T47" s="53" t="s">
        <v>62</v>
      </c>
      <c r="U47" s="53" t="s">
        <v>63</v>
      </c>
      <c r="V47" s="53" t="s">
        <v>64</v>
      </c>
      <c r="W47" s="53" t="s">
        <v>65</v>
      </c>
      <c r="X47" s="53" t="s">
        <v>66</v>
      </c>
      <c r="Y47" s="54" t="s">
        <v>67</v>
      </c>
      <c r="Z47" s="54" t="s">
        <v>81</v>
      </c>
      <c r="AA47" s="53" t="s">
        <v>83</v>
      </c>
      <c r="AB47" s="53" t="s">
        <v>84</v>
      </c>
      <c r="AC47" s="53" t="s">
        <v>85</v>
      </c>
    </row>
    <row r="48" spans="1:29" ht="18" customHeight="1" x14ac:dyDescent="0.25">
      <c r="A48" s="78" t="s">
        <v>72</v>
      </c>
      <c r="B48" s="56">
        <f>SUM(B49:B52)</f>
        <v>7253.7999999999993</v>
      </c>
      <c r="C48" s="56">
        <f t="shared" ref="C48" si="107">SUM(C49:C52)</f>
        <v>7727.5500000000011</v>
      </c>
      <c r="D48" s="56">
        <f t="shared" ref="D48" si="108">SUM(D49:D52)</f>
        <v>8068.2100000000009</v>
      </c>
      <c r="E48" s="56">
        <f t="shared" ref="E48" si="109">SUM(E49:E52)</f>
        <v>8370.2800000000007</v>
      </c>
      <c r="F48" s="56">
        <f t="shared" ref="F48" si="110">SUM(F49:F52)</f>
        <v>8611.0499999999993</v>
      </c>
      <c r="G48" s="56">
        <f t="shared" ref="G48" si="111">SUM(G49:G52)</f>
        <v>8504.07</v>
      </c>
      <c r="H48" s="56">
        <f t="shared" ref="H48" si="112">SUM(H49:H52)</f>
        <v>8050.7</v>
      </c>
      <c r="I48" s="56">
        <f t="shared" ref="I48" si="113">SUM(I49:I52)</f>
        <v>8283.5</v>
      </c>
      <c r="J48" s="56">
        <f t="shared" ref="J48" si="114">SUM(J49:J52)</f>
        <v>8486.6</v>
      </c>
      <c r="K48" s="56">
        <f t="shared" ref="K48" si="115">SUM(K49:K52)</f>
        <v>9372.2100000000009</v>
      </c>
      <c r="L48" s="56">
        <f t="shared" ref="L48" si="116">SUM(L49:L52)</f>
        <v>9552</v>
      </c>
      <c r="M48" s="56">
        <f t="shared" ref="M48" si="117">SUM(M49:M52)</f>
        <v>9715</v>
      </c>
      <c r="N48" s="56">
        <f t="shared" ref="N48" si="118">SUM(N49:N52)</f>
        <v>10261.76</v>
      </c>
      <c r="O48" s="56">
        <f t="shared" ref="O48" si="119">SUM(O49:O52)</f>
        <v>10417.51</v>
      </c>
      <c r="P48" s="56">
        <f t="shared" ref="P48" si="120">SUM(P49:P52)</f>
        <v>10751.09</v>
      </c>
      <c r="Q48" s="56">
        <f t="shared" ref="Q48" si="121">SUM(Q49:Q52)</f>
        <v>11455</v>
      </c>
      <c r="R48" s="56">
        <f t="shared" ref="R48" si="122">SUM(R49:R52)</f>
        <v>11923</v>
      </c>
      <c r="S48" s="56">
        <f t="shared" ref="S48" si="123">SUM(S49:S52)</f>
        <v>12846.76</v>
      </c>
      <c r="T48" s="56">
        <f t="shared" ref="T48" si="124">SUM(T49:T52)</f>
        <v>13570.616666666667</v>
      </c>
      <c r="U48" s="56">
        <f t="shared" ref="U48" si="125">SUM(U49:U52)</f>
        <v>14169.466666666669</v>
      </c>
      <c r="V48" s="56">
        <f t="shared" ref="V48" si="126">SUM(V49:V52)</f>
        <v>14316.966666666667</v>
      </c>
      <c r="W48" s="56">
        <f t="shared" ref="W48" si="127">SUM(W49:W52)</f>
        <v>13754.883333333333</v>
      </c>
      <c r="X48" s="56">
        <f t="shared" ref="X48" si="128">SUM(X49:X52)</f>
        <v>14450.683333333332</v>
      </c>
      <c r="Y48" s="57">
        <f t="shared" ref="Y48:Z48" si="129">SUM(Y49:Y52)</f>
        <v>14468.533333333335</v>
      </c>
      <c r="Z48" s="57">
        <f t="shared" si="129"/>
        <v>14877.066666666666</v>
      </c>
      <c r="AA48" s="84">
        <f t="shared" ref="AA48:AA57" si="130">Z48/Y48-1</f>
        <v>2.8235987983117328E-2</v>
      </c>
      <c r="AB48" s="84">
        <f t="shared" ref="AB48:AB57" si="131">Z48/U48-1</f>
        <v>4.9938365123128436E-2</v>
      </c>
      <c r="AC48" s="84">
        <f t="shared" ref="AC48:AC57" si="132">Z48/P48-1</f>
        <v>0.38377287016169204</v>
      </c>
    </row>
    <row r="49" spans="1:29" ht="18" customHeight="1" x14ac:dyDescent="0.25">
      <c r="A49" s="71" t="s">
        <v>8</v>
      </c>
      <c r="B49" s="72">
        <v>6547</v>
      </c>
      <c r="C49" s="72">
        <v>6869.1</v>
      </c>
      <c r="D49" s="72">
        <v>7190</v>
      </c>
      <c r="E49" s="72">
        <v>7564.6</v>
      </c>
      <c r="F49" s="72">
        <v>7904</v>
      </c>
      <c r="G49" s="72">
        <v>7769</v>
      </c>
      <c r="H49" s="72">
        <v>7341</v>
      </c>
      <c r="I49" s="72">
        <v>7487</v>
      </c>
      <c r="J49" s="72">
        <v>7563</v>
      </c>
      <c r="K49" s="72">
        <v>8267.2000000000007</v>
      </c>
      <c r="L49" s="72">
        <v>8309</v>
      </c>
      <c r="M49" s="72">
        <v>8186</v>
      </c>
      <c r="N49" s="72">
        <v>8468.8700000000008</v>
      </c>
      <c r="O49" s="72">
        <v>8365.93</v>
      </c>
      <c r="P49" s="72">
        <v>8541.7000000000007</v>
      </c>
      <c r="Q49" s="72">
        <v>9112</v>
      </c>
      <c r="R49" s="72">
        <v>9677</v>
      </c>
      <c r="S49" s="72">
        <v>10411</v>
      </c>
      <c r="T49" s="72">
        <v>10981.166666666666</v>
      </c>
      <c r="U49" s="72">
        <v>11516.6</v>
      </c>
      <c r="V49" s="72">
        <v>11778.466666666667</v>
      </c>
      <c r="W49" s="72">
        <v>11435</v>
      </c>
      <c r="X49" s="72">
        <v>11981.533333333333</v>
      </c>
      <c r="Y49" s="73">
        <v>12013.2</v>
      </c>
      <c r="Z49" s="73">
        <v>12435.933333333332</v>
      </c>
      <c r="AA49" s="80">
        <f t="shared" si="130"/>
        <v>3.5189069800996453E-2</v>
      </c>
      <c r="AB49" s="80">
        <f t="shared" si="131"/>
        <v>7.9826800734012826E-2</v>
      </c>
      <c r="AC49" s="80">
        <f t="shared" si="132"/>
        <v>0.4559084647474545</v>
      </c>
    </row>
    <row r="50" spans="1:29" ht="18" customHeight="1" x14ac:dyDescent="0.25">
      <c r="A50" s="71" t="s">
        <v>10</v>
      </c>
      <c r="B50" s="72">
        <v>312.89999999999998</v>
      </c>
      <c r="C50" s="72">
        <v>328.5</v>
      </c>
      <c r="D50" s="72">
        <v>344.1</v>
      </c>
      <c r="E50" s="72">
        <v>331.4</v>
      </c>
      <c r="F50" s="72">
        <v>312.39999999999998</v>
      </c>
      <c r="G50" s="72">
        <v>324.5</v>
      </c>
      <c r="H50" s="72">
        <v>337.2</v>
      </c>
      <c r="I50" s="72">
        <v>395</v>
      </c>
      <c r="J50" s="72">
        <v>411</v>
      </c>
      <c r="K50" s="72">
        <v>469</v>
      </c>
      <c r="L50" s="72">
        <v>497</v>
      </c>
      <c r="M50" s="72">
        <v>577</v>
      </c>
      <c r="N50" s="72">
        <v>630.36</v>
      </c>
      <c r="O50" s="72">
        <v>770.4</v>
      </c>
      <c r="P50" s="72">
        <v>913.5</v>
      </c>
      <c r="Q50" s="72">
        <v>1012</v>
      </c>
      <c r="R50" s="72">
        <v>1017</v>
      </c>
      <c r="S50" s="72">
        <v>1124</v>
      </c>
      <c r="T50" s="72">
        <v>1198.3833333333334</v>
      </c>
      <c r="U50" s="72">
        <v>1210.3333333333333</v>
      </c>
      <c r="V50" s="72">
        <v>1178.9333333333334</v>
      </c>
      <c r="W50" s="72">
        <v>1073.8</v>
      </c>
      <c r="X50" s="72">
        <v>1164.6666666666667</v>
      </c>
      <c r="Y50" s="73">
        <v>1127.3333333333333</v>
      </c>
      <c r="Z50" s="73">
        <v>1133.7333333333333</v>
      </c>
      <c r="AA50" s="80">
        <f t="shared" si="130"/>
        <v>5.6771141336489084E-3</v>
      </c>
      <c r="AB50" s="80">
        <f t="shared" si="131"/>
        <v>-6.328835031671709E-2</v>
      </c>
      <c r="AC50" s="80">
        <f t="shared" si="132"/>
        <v>0.24108739281153069</v>
      </c>
    </row>
    <row r="51" spans="1:29" ht="18" customHeight="1" x14ac:dyDescent="0.25">
      <c r="A51" s="71" t="s">
        <v>11</v>
      </c>
      <c r="B51" s="72">
        <v>340.9</v>
      </c>
      <c r="C51" s="72">
        <v>483.6</v>
      </c>
      <c r="D51" s="72">
        <v>497.3</v>
      </c>
      <c r="E51" s="72">
        <v>429.2</v>
      </c>
      <c r="F51" s="72">
        <v>384.3</v>
      </c>
      <c r="G51" s="72">
        <v>397.6</v>
      </c>
      <c r="H51" s="72">
        <v>350.3</v>
      </c>
      <c r="I51" s="72">
        <v>383</v>
      </c>
      <c r="J51" s="72">
        <v>492.9</v>
      </c>
      <c r="K51" s="72">
        <v>618.58000000000004</v>
      </c>
      <c r="L51" s="72">
        <v>723</v>
      </c>
      <c r="M51" s="72">
        <v>933</v>
      </c>
      <c r="N51" s="72">
        <v>1122.73</v>
      </c>
      <c r="O51" s="72">
        <v>1247.1099999999999</v>
      </c>
      <c r="P51" s="72">
        <v>1253.23</v>
      </c>
      <c r="Q51" s="72">
        <v>1280</v>
      </c>
      <c r="R51" s="72">
        <v>1170</v>
      </c>
      <c r="S51" s="72">
        <v>1244</v>
      </c>
      <c r="T51" s="72">
        <v>1338.3666666666666</v>
      </c>
      <c r="U51" s="72">
        <v>1380.2</v>
      </c>
      <c r="V51" s="72">
        <v>1317.1666666666667</v>
      </c>
      <c r="W51" s="72">
        <v>1204.1333333333334</v>
      </c>
      <c r="X51" s="72">
        <v>1252.9000000000001</v>
      </c>
      <c r="Y51" s="73">
        <v>1265.0333333333333</v>
      </c>
      <c r="Z51" s="73">
        <v>1214.0999999999999</v>
      </c>
      <c r="AA51" s="80">
        <f t="shared" si="130"/>
        <v>-4.0262443677373527E-2</v>
      </c>
      <c r="AB51" s="80">
        <f t="shared" si="131"/>
        <v>-0.12034487755397782</v>
      </c>
      <c r="AC51" s="80">
        <f t="shared" si="132"/>
        <v>-3.1223318943849221E-2</v>
      </c>
    </row>
    <row r="52" spans="1:29" ht="18" customHeight="1" thickBot="1" x14ac:dyDescent="0.3">
      <c r="A52" s="74" t="s">
        <v>44</v>
      </c>
      <c r="B52" s="75">
        <v>53</v>
      </c>
      <c r="C52" s="75">
        <v>46.35</v>
      </c>
      <c r="D52" s="75">
        <v>36.81</v>
      </c>
      <c r="E52" s="75">
        <v>45.08</v>
      </c>
      <c r="F52" s="75">
        <v>10.35</v>
      </c>
      <c r="G52" s="75">
        <v>12.97</v>
      </c>
      <c r="H52" s="75">
        <v>22.2</v>
      </c>
      <c r="I52" s="75">
        <v>18.5</v>
      </c>
      <c r="J52" s="75">
        <v>19.7</v>
      </c>
      <c r="K52" s="75">
        <v>17.43</v>
      </c>
      <c r="L52" s="75">
        <v>23</v>
      </c>
      <c r="M52" s="75">
        <v>19</v>
      </c>
      <c r="N52" s="75">
        <v>39.799999999999997</v>
      </c>
      <c r="O52" s="75">
        <v>34.07</v>
      </c>
      <c r="P52" s="75">
        <v>42.66</v>
      </c>
      <c r="Q52" s="75">
        <v>51</v>
      </c>
      <c r="R52" s="75">
        <v>59</v>
      </c>
      <c r="S52" s="75">
        <v>67.760000000000005</v>
      </c>
      <c r="T52" s="75">
        <v>52.7</v>
      </c>
      <c r="U52" s="75">
        <v>62.333333333333336</v>
      </c>
      <c r="V52" s="75">
        <v>42.4</v>
      </c>
      <c r="W52" s="75">
        <v>41.95</v>
      </c>
      <c r="X52" s="75">
        <v>51.583333333333336</v>
      </c>
      <c r="Y52" s="76">
        <v>62.966666666666669</v>
      </c>
      <c r="Z52" s="76">
        <v>93.3</v>
      </c>
      <c r="AA52" s="82">
        <f t="shared" si="130"/>
        <v>0.48173636844891465</v>
      </c>
      <c r="AB52" s="82">
        <f t="shared" si="131"/>
        <v>0.49679144385026719</v>
      </c>
      <c r="AC52" s="81">
        <f t="shared" si="132"/>
        <v>1.1870604781997187</v>
      </c>
    </row>
    <row r="53" spans="1:29" ht="18" customHeight="1" x14ac:dyDescent="0.25">
      <c r="A53" s="79" t="s">
        <v>73</v>
      </c>
      <c r="B53" s="68">
        <f>SUM(B54:B57)</f>
        <v>1546.63</v>
      </c>
      <c r="C53" s="68">
        <f t="shared" ref="C53" si="133">SUM(C54:C57)</f>
        <v>1500.2900000000002</v>
      </c>
      <c r="D53" s="68">
        <f t="shared" ref="D53" si="134">SUM(D54:D57)</f>
        <v>1643.07</v>
      </c>
      <c r="E53" s="68">
        <f t="shared" ref="E53" si="135">SUM(E54:E57)</f>
        <v>1712.72</v>
      </c>
      <c r="F53" s="68">
        <f t="shared" ref="F53" si="136">SUM(F54:F57)</f>
        <v>1607.5900000000001</v>
      </c>
      <c r="G53" s="68">
        <f t="shared" ref="G53" si="137">SUM(G54:G57)</f>
        <v>1504.59</v>
      </c>
      <c r="H53" s="68">
        <f t="shared" ref="H53" si="138">SUM(H54:H57)</f>
        <v>1513.5100000000002</v>
      </c>
      <c r="I53" s="68">
        <f t="shared" ref="I53" si="139">SUM(I54:I57)</f>
        <v>1649.88</v>
      </c>
      <c r="J53" s="68">
        <f t="shared" ref="J53" si="140">SUM(J54:J57)</f>
        <v>1870.63</v>
      </c>
      <c r="K53" s="68">
        <f t="shared" ref="K53" si="141">SUM(K54:K57)</f>
        <v>2121.42</v>
      </c>
      <c r="L53" s="68">
        <f t="shared" ref="L53" si="142">SUM(L54:L57)</f>
        <v>2316.0100000000002</v>
      </c>
      <c r="M53" s="68">
        <f t="shared" ref="M53" si="143">SUM(M54:M57)</f>
        <v>2444.1999999999998</v>
      </c>
      <c r="N53" s="68">
        <f t="shared" ref="N53" si="144">SUM(N54:N57)</f>
        <v>2478.75</v>
      </c>
      <c r="O53" s="68">
        <f t="shared" ref="O53" si="145">SUM(O54:O57)</f>
        <v>2638.75</v>
      </c>
      <c r="P53" s="68">
        <f t="shared" ref="P53" si="146">SUM(P54:P57)</f>
        <v>2718.3599999999997</v>
      </c>
      <c r="Q53" s="68">
        <f t="shared" ref="Q53" si="147">SUM(Q54:Q57)</f>
        <v>2986.25</v>
      </c>
      <c r="R53" s="68">
        <f t="shared" ref="R53" si="148">SUM(R54:R57)</f>
        <v>3226.45</v>
      </c>
      <c r="S53" s="68">
        <f t="shared" ref="S53" si="149">SUM(S54:S57)</f>
        <v>3259.94</v>
      </c>
      <c r="T53" s="68">
        <f t="shared" ref="T53" si="150">SUM(T54:T57)</f>
        <v>3483.0958333333333</v>
      </c>
      <c r="U53" s="68">
        <f t="shared" ref="U53" si="151">SUM(U54:U57)</f>
        <v>3573.4749999999999</v>
      </c>
      <c r="V53" s="68">
        <f t="shared" ref="V53" si="152">SUM(V54:V57)</f>
        <v>3587.2791666666672</v>
      </c>
      <c r="W53" s="68">
        <f t="shared" ref="W53" si="153">SUM(W54:W57)</f>
        <v>3783.7958333333336</v>
      </c>
      <c r="X53" s="68">
        <f t="shared" ref="X53" si="154">SUM(X54:X57)</f>
        <v>4264.0025000000005</v>
      </c>
      <c r="Y53" s="69">
        <f t="shared" ref="Y53:Z53" si="155">SUM(Y54:Y57)</f>
        <v>4398.1170833333335</v>
      </c>
      <c r="Z53" s="69">
        <f t="shared" si="155"/>
        <v>4452</v>
      </c>
      <c r="AA53" s="83">
        <f t="shared" si="130"/>
        <v>1.2251360217502061E-2</v>
      </c>
      <c r="AB53" s="83">
        <f t="shared" si="131"/>
        <v>0.24584613016741419</v>
      </c>
      <c r="AC53" s="83">
        <f t="shared" si="132"/>
        <v>0.6377521741049752</v>
      </c>
    </row>
    <row r="54" spans="1:29" ht="18" customHeight="1" x14ac:dyDescent="0.25">
      <c r="A54" s="71" t="s">
        <v>8</v>
      </c>
      <c r="B54" s="72">
        <v>835</v>
      </c>
      <c r="C54" s="72">
        <v>815.38</v>
      </c>
      <c r="D54" s="72">
        <v>903.75</v>
      </c>
      <c r="E54" s="72">
        <v>944.63</v>
      </c>
      <c r="F54" s="72">
        <v>887.5</v>
      </c>
      <c r="G54" s="72">
        <v>787.5</v>
      </c>
      <c r="H54" s="72">
        <v>771.25</v>
      </c>
      <c r="I54" s="72">
        <v>835</v>
      </c>
      <c r="J54" s="72">
        <v>943.75</v>
      </c>
      <c r="K54" s="72">
        <v>1005.25</v>
      </c>
      <c r="L54" s="72">
        <v>1057.8800000000001</v>
      </c>
      <c r="M54" s="72">
        <v>1176.25</v>
      </c>
      <c r="N54" s="72">
        <v>1146.25</v>
      </c>
      <c r="O54" s="72">
        <v>1160</v>
      </c>
      <c r="P54" s="72">
        <v>1159.3399999999999</v>
      </c>
      <c r="Q54" s="72">
        <v>1146.25</v>
      </c>
      <c r="R54" s="72">
        <v>1425.84</v>
      </c>
      <c r="S54" s="72">
        <v>1430.75</v>
      </c>
      <c r="T54" s="72">
        <v>1531.1666666666667</v>
      </c>
      <c r="U54" s="72">
        <v>1584.7083333333333</v>
      </c>
      <c r="V54" s="72">
        <v>1617.875</v>
      </c>
      <c r="W54" s="72">
        <v>1584.2083333333333</v>
      </c>
      <c r="X54" s="72">
        <v>1854.1666666666667</v>
      </c>
      <c r="Y54" s="73">
        <v>1945.25</v>
      </c>
      <c r="Z54" s="73">
        <v>1932.7916666666667</v>
      </c>
      <c r="AA54" s="80">
        <f t="shared" si="130"/>
        <v>-6.4044895686072856E-3</v>
      </c>
      <c r="AB54" s="80">
        <f t="shared" si="131"/>
        <v>0.21965135540188796</v>
      </c>
      <c r="AC54" s="80">
        <f t="shared" si="132"/>
        <v>0.6671482625171794</v>
      </c>
    </row>
    <row r="55" spans="1:29" ht="18" customHeight="1" x14ac:dyDescent="0.25">
      <c r="A55" s="71" t="s">
        <v>10</v>
      </c>
      <c r="B55" s="72">
        <v>66.88</v>
      </c>
      <c r="C55" s="72">
        <v>70</v>
      </c>
      <c r="D55" s="72">
        <v>61.88</v>
      </c>
      <c r="E55" s="72">
        <v>59.75</v>
      </c>
      <c r="F55" s="72">
        <v>56.63</v>
      </c>
      <c r="G55" s="72">
        <v>52.38</v>
      </c>
      <c r="H55" s="72">
        <v>53.5</v>
      </c>
      <c r="I55" s="72">
        <v>58.75</v>
      </c>
      <c r="J55" s="72">
        <v>67.5</v>
      </c>
      <c r="K55" s="72">
        <v>66.790000000000006</v>
      </c>
      <c r="L55" s="72">
        <v>68</v>
      </c>
      <c r="M55" s="72">
        <v>79.290000000000006</v>
      </c>
      <c r="N55" s="72">
        <v>96.25</v>
      </c>
      <c r="O55" s="72">
        <v>118.75</v>
      </c>
      <c r="P55" s="72">
        <v>145.94999999999999</v>
      </c>
      <c r="Q55" s="72">
        <v>165</v>
      </c>
      <c r="R55" s="72">
        <v>158.31</v>
      </c>
      <c r="S55" s="72">
        <v>190.17</v>
      </c>
      <c r="T55" s="72">
        <v>209.72916666666666</v>
      </c>
      <c r="U55" s="72">
        <v>200.375</v>
      </c>
      <c r="V55" s="72">
        <v>170.91666666666666</v>
      </c>
      <c r="W55" s="72">
        <v>163.625</v>
      </c>
      <c r="X55" s="72">
        <v>161.02083333333334</v>
      </c>
      <c r="Y55" s="73">
        <v>143.375</v>
      </c>
      <c r="Z55" s="73">
        <v>158.33333333333334</v>
      </c>
      <c r="AA55" s="80">
        <f t="shared" si="130"/>
        <v>0.10433013658820123</v>
      </c>
      <c r="AB55" s="80">
        <f t="shared" si="131"/>
        <v>-0.20981493033894771</v>
      </c>
      <c r="AC55" s="80">
        <f t="shared" si="132"/>
        <v>8.4846408587415878E-2</v>
      </c>
    </row>
    <row r="56" spans="1:29" ht="18" customHeight="1" x14ac:dyDescent="0.25">
      <c r="A56" s="71" t="s">
        <v>43</v>
      </c>
      <c r="B56" s="72">
        <v>388.75</v>
      </c>
      <c r="C56" s="72">
        <v>380.75</v>
      </c>
      <c r="D56" s="72">
        <v>412.63</v>
      </c>
      <c r="E56" s="72">
        <v>426.25</v>
      </c>
      <c r="F56" s="72">
        <v>358.5</v>
      </c>
      <c r="G56" s="72">
        <v>348.13</v>
      </c>
      <c r="H56" s="72">
        <v>319.63</v>
      </c>
      <c r="I56" s="72">
        <v>319</v>
      </c>
      <c r="J56" s="72">
        <v>369.38</v>
      </c>
      <c r="K56" s="72">
        <v>420.63</v>
      </c>
      <c r="L56" s="72">
        <v>446.38</v>
      </c>
      <c r="M56" s="72">
        <v>489.01</v>
      </c>
      <c r="N56" s="72">
        <v>443.75</v>
      </c>
      <c r="O56" s="72">
        <v>497.5</v>
      </c>
      <c r="P56" s="72">
        <v>504.81</v>
      </c>
      <c r="Q56" s="72">
        <v>590</v>
      </c>
      <c r="R56" s="72">
        <v>547.4</v>
      </c>
      <c r="S56" s="72">
        <v>477.46</v>
      </c>
      <c r="T56" s="72">
        <v>514.47916666666663</v>
      </c>
      <c r="U56" s="72">
        <v>470.02083333333331</v>
      </c>
      <c r="V56" s="72">
        <v>420.8125</v>
      </c>
      <c r="W56" s="72">
        <v>444.29166666666669</v>
      </c>
      <c r="X56" s="72">
        <v>553.70833333333337</v>
      </c>
      <c r="Y56" s="73">
        <v>667.39583333333337</v>
      </c>
      <c r="Z56" s="73">
        <v>598.04166666666663</v>
      </c>
      <c r="AA56" s="80">
        <f t="shared" si="130"/>
        <v>-0.10391759013578905</v>
      </c>
      <c r="AB56" s="80">
        <f t="shared" si="131"/>
        <v>0.2723726785160232</v>
      </c>
      <c r="AC56" s="80">
        <f t="shared" si="132"/>
        <v>0.18468664778167354</v>
      </c>
    </row>
    <row r="57" spans="1:29" ht="18" customHeight="1" thickBot="1" x14ac:dyDescent="0.3">
      <c r="A57" s="74" t="s">
        <v>44</v>
      </c>
      <c r="B57" s="75">
        <v>256</v>
      </c>
      <c r="C57" s="75">
        <v>234.16</v>
      </c>
      <c r="D57" s="75">
        <v>264.81</v>
      </c>
      <c r="E57" s="75">
        <v>282.08999999999997</v>
      </c>
      <c r="F57" s="75">
        <v>304.95999999999998</v>
      </c>
      <c r="G57" s="75">
        <v>316.58</v>
      </c>
      <c r="H57" s="75">
        <v>369.13</v>
      </c>
      <c r="I57" s="75">
        <v>437.13</v>
      </c>
      <c r="J57" s="75">
        <v>490</v>
      </c>
      <c r="K57" s="75">
        <v>628.75</v>
      </c>
      <c r="L57" s="75">
        <v>743.75</v>
      </c>
      <c r="M57" s="75">
        <v>699.65</v>
      </c>
      <c r="N57" s="75">
        <v>792.5</v>
      </c>
      <c r="O57" s="75">
        <v>862.5</v>
      </c>
      <c r="P57" s="75">
        <v>908.26</v>
      </c>
      <c r="Q57" s="75">
        <v>1085</v>
      </c>
      <c r="R57" s="75">
        <v>1094.9000000000001</v>
      </c>
      <c r="S57" s="75">
        <v>1161.56</v>
      </c>
      <c r="T57" s="75">
        <v>1227.7208333333333</v>
      </c>
      <c r="U57" s="75">
        <v>1318.3708333333334</v>
      </c>
      <c r="V57" s="75">
        <v>1377.675</v>
      </c>
      <c r="W57" s="75">
        <v>1591.6708333333333</v>
      </c>
      <c r="X57" s="75">
        <v>1695.1066666666666</v>
      </c>
      <c r="Y57" s="76">
        <v>1642.0962499999998</v>
      </c>
      <c r="Z57" s="76">
        <v>1762.8333333333333</v>
      </c>
      <c r="AA57" s="82">
        <f t="shared" si="130"/>
        <v>7.3526191496590787E-2</v>
      </c>
      <c r="AB57" s="82">
        <f t="shared" si="131"/>
        <v>0.33713010691857681</v>
      </c>
      <c r="AC57" s="81">
        <f t="shared" si="132"/>
        <v>0.94089064071227768</v>
      </c>
    </row>
  </sheetData>
  <mergeCells count="1">
    <mergeCell ref="AA5:AC5"/>
  </mergeCells>
  <phoneticPr fontId="20" type="noConversion"/>
  <pageMargins left="0.7" right="0.7" top="0.75" bottom="0.75" header="0.3" footer="0.3"/>
  <pageSetup scale="74" orientation="landscape" r:id="rId1"/>
  <rowBreaks count="1" manualBreakCount="1">
    <brk id="3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8"/>
  <sheetViews>
    <sheetView zoomScaleNormal="100" zoomScaleSheetLayoutView="85" workbookViewId="0">
      <pane ySplit="7" topLeftCell="A8" activePane="bottomLeft" state="frozen"/>
      <selection pane="bottomLeft" activeCell="G2" sqref="G2"/>
    </sheetView>
  </sheetViews>
  <sheetFormatPr defaultRowHeight="12.75" x14ac:dyDescent="0.2"/>
  <cols>
    <col min="1" max="1" width="18.5703125" style="1" customWidth="1"/>
    <col min="2" max="2" width="18.42578125" style="1" customWidth="1"/>
    <col min="3" max="8" width="10.28515625" style="1" customWidth="1"/>
    <col min="9" max="10" width="9.140625" style="1"/>
    <col min="11" max="11" width="34.28515625" style="1" customWidth="1"/>
    <col min="12" max="16384" width="9.140625" style="1"/>
  </cols>
  <sheetData>
    <row r="1" spans="1:12" ht="23.25" customHeight="1" x14ac:dyDescent="0.2">
      <c r="A1" s="48" t="s">
        <v>26</v>
      </c>
    </row>
    <row r="2" spans="1:12" ht="15.75" customHeight="1" x14ac:dyDescent="0.2">
      <c r="A2" s="2" t="s">
        <v>82</v>
      </c>
    </row>
    <row r="3" spans="1:12" ht="15.75" customHeight="1" x14ac:dyDescent="0.2">
      <c r="A3" s="2" t="s">
        <v>31</v>
      </c>
    </row>
    <row r="4" spans="1:12" ht="15.75" customHeight="1" x14ac:dyDescent="0.2">
      <c r="A4" s="2" t="s">
        <v>32</v>
      </c>
    </row>
    <row r="5" spans="1:12" ht="11.25" customHeight="1" x14ac:dyDescent="0.2"/>
    <row r="6" spans="1:12" ht="19.5" customHeight="1" x14ac:dyDescent="0.25">
      <c r="A6" s="42" t="s">
        <v>15</v>
      </c>
      <c r="B6" s="43" t="s">
        <v>0</v>
      </c>
      <c r="C6" s="89" t="s">
        <v>1</v>
      </c>
      <c r="D6" s="89"/>
      <c r="E6" s="89" t="s">
        <v>2</v>
      </c>
      <c r="F6" s="89"/>
      <c r="G6" s="89" t="s">
        <v>3</v>
      </c>
      <c r="H6" s="90"/>
      <c r="K6" s="3"/>
      <c r="L6" s="3"/>
    </row>
    <row r="7" spans="1:12" ht="19.5" customHeight="1" x14ac:dyDescent="0.25">
      <c r="A7" s="44"/>
      <c r="B7" s="45"/>
      <c r="C7" s="46" t="s">
        <v>6</v>
      </c>
      <c r="D7" s="46" t="s">
        <v>7</v>
      </c>
      <c r="E7" s="46" t="s">
        <v>6</v>
      </c>
      <c r="F7" s="46" t="s">
        <v>7</v>
      </c>
      <c r="G7" s="46" t="s">
        <v>6</v>
      </c>
      <c r="H7" s="47" t="s">
        <v>7</v>
      </c>
      <c r="K7" s="4"/>
      <c r="L7" s="4"/>
    </row>
    <row r="8" spans="1:12" ht="15" customHeight="1" x14ac:dyDescent="0.25">
      <c r="A8" s="41" t="s">
        <v>80</v>
      </c>
      <c r="B8" s="5"/>
      <c r="C8" s="5"/>
      <c r="D8" s="5"/>
      <c r="E8" s="5"/>
      <c r="F8" s="5"/>
      <c r="G8" s="5"/>
      <c r="H8" s="6"/>
      <c r="K8" s="4"/>
      <c r="L8" s="4"/>
    </row>
    <row r="9" spans="1:12" ht="12.75" customHeight="1" x14ac:dyDescent="0.2">
      <c r="A9" s="7" t="s">
        <v>8</v>
      </c>
      <c r="B9" s="8" t="s">
        <v>3</v>
      </c>
      <c r="C9" s="9">
        <f>C10+C11</f>
        <v>28998.866666666669</v>
      </c>
      <c r="D9" s="10">
        <f>D10+D11</f>
        <v>0.99999999999999989</v>
      </c>
      <c r="E9" s="9">
        <f>E10+E11</f>
        <v>4354.708333333333</v>
      </c>
      <c r="F9" s="11">
        <f>F10+F11</f>
        <v>1</v>
      </c>
      <c r="G9" s="12">
        <f>G10+G11</f>
        <v>33353.574999999997</v>
      </c>
      <c r="H9" s="13">
        <f>G9/G9</f>
        <v>1</v>
      </c>
      <c r="K9" s="4"/>
      <c r="L9" s="4"/>
    </row>
    <row r="10" spans="1:12" ht="12.75" customHeight="1" x14ac:dyDescent="0.2">
      <c r="A10" s="14"/>
      <c r="B10" s="8" t="s">
        <v>4</v>
      </c>
      <c r="C10" s="15">
        <v>16562.933333333334</v>
      </c>
      <c r="D10" s="16">
        <f>C10/C9</f>
        <v>0.57115795329932428</v>
      </c>
      <c r="E10" s="15">
        <v>2421.9166666666665</v>
      </c>
      <c r="F10" s="17">
        <f>E10/E9</f>
        <v>0.55616047764392951</v>
      </c>
      <c r="G10" s="18">
        <f>C10+E10</f>
        <v>18984.850000000002</v>
      </c>
      <c r="H10" s="19">
        <f>G10/G9</f>
        <v>0.56919985338902968</v>
      </c>
      <c r="K10" s="4"/>
      <c r="L10" s="4"/>
    </row>
    <row r="11" spans="1:12" ht="12.75" customHeight="1" x14ac:dyDescent="0.2">
      <c r="A11" s="20"/>
      <c r="B11" s="21" t="s">
        <v>5</v>
      </c>
      <c r="C11" s="22">
        <v>12435.933333333332</v>
      </c>
      <c r="D11" s="23">
        <f>C11/C9</f>
        <v>0.42884204670067561</v>
      </c>
      <c r="E11" s="22">
        <v>1932.7916666666667</v>
      </c>
      <c r="F11" s="24">
        <f>E11/E9</f>
        <v>0.4438395223560706</v>
      </c>
      <c r="G11" s="25">
        <f>C11+E11</f>
        <v>14368.724999999999</v>
      </c>
      <c r="H11" s="26">
        <f>G11/G9</f>
        <v>0.43080014661097049</v>
      </c>
      <c r="K11" s="4"/>
      <c r="L11" s="4"/>
    </row>
    <row r="12" spans="1:12" ht="12.75" customHeight="1" x14ac:dyDescent="0.2">
      <c r="A12" s="14" t="s">
        <v>10</v>
      </c>
      <c r="B12" s="8" t="s">
        <v>3</v>
      </c>
      <c r="C12" s="9">
        <f>C13+C14</f>
        <v>7761.1333333333332</v>
      </c>
      <c r="D12" s="10">
        <f>D13+D14</f>
        <v>1</v>
      </c>
      <c r="E12" s="9">
        <f>E13+E14</f>
        <v>1162.8541666666667</v>
      </c>
      <c r="F12" s="11">
        <f>F13+F14</f>
        <v>1</v>
      </c>
      <c r="G12" s="12">
        <f>G13+G14</f>
        <v>8923.9874999999993</v>
      </c>
      <c r="H12" s="13">
        <f>G12/G12</f>
        <v>1</v>
      </c>
      <c r="K12" s="4"/>
      <c r="L12" s="4"/>
    </row>
    <row r="13" spans="1:12" ht="12.75" customHeight="1" x14ac:dyDescent="0.2">
      <c r="A13" s="14"/>
      <c r="B13" s="8" t="s">
        <v>4</v>
      </c>
      <c r="C13" s="15">
        <v>6627.4</v>
      </c>
      <c r="D13" s="16">
        <f>C13/C12</f>
        <v>0.85392167810543129</v>
      </c>
      <c r="E13" s="15">
        <v>1004.5208333333334</v>
      </c>
      <c r="F13" s="17">
        <f>E13/E12</f>
        <v>0.86384076535822418</v>
      </c>
      <c r="G13" s="18">
        <f>C13+E13</f>
        <v>7631.9208333333327</v>
      </c>
      <c r="H13" s="19">
        <f>G13/G12</f>
        <v>0.85521420030376927</v>
      </c>
      <c r="K13" s="4"/>
      <c r="L13" s="4"/>
    </row>
    <row r="14" spans="1:12" ht="12.75" customHeight="1" x14ac:dyDescent="0.2">
      <c r="A14" s="20"/>
      <c r="B14" s="21" t="s">
        <v>5</v>
      </c>
      <c r="C14" s="22">
        <v>1133.7333333333333</v>
      </c>
      <c r="D14" s="23">
        <f>C14/C12</f>
        <v>0.14607832189456868</v>
      </c>
      <c r="E14" s="22">
        <v>158.33333333333334</v>
      </c>
      <c r="F14" s="24">
        <f>E14/E12</f>
        <v>0.13615923464177579</v>
      </c>
      <c r="G14" s="25">
        <f>C14+E14</f>
        <v>1292.0666666666666</v>
      </c>
      <c r="H14" s="26">
        <f>G14/G12</f>
        <v>0.1447857996962307</v>
      </c>
      <c r="K14" s="4"/>
      <c r="L14" s="4"/>
    </row>
    <row r="15" spans="1:12" ht="12.75" customHeight="1" x14ac:dyDescent="0.2">
      <c r="A15" s="14" t="s">
        <v>11</v>
      </c>
      <c r="B15" s="8" t="s">
        <v>3</v>
      </c>
      <c r="C15" s="9">
        <f>C16+C17</f>
        <v>8286.2000000000007</v>
      </c>
      <c r="D15" s="10">
        <f>D16+D17</f>
        <v>0.99999999999999989</v>
      </c>
      <c r="E15" s="9">
        <f>E16+E17</f>
        <v>2485.4583333333335</v>
      </c>
      <c r="F15" s="11">
        <f>F16+F17</f>
        <v>1</v>
      </c>
      <c r="G15" s="12">
        <f>G16+G17</f>
        <v>10771.658333333333</v>
      </c>
      <c r="H15" s="13">
        <f>G15/G15</f>
        <v>1</v>
      </c>
      <c r="K15" s="4"/>
      <c r="L15" s="4"/>
    </row>
    <row r="16" spans="1:12" ht="12.75" customHeight="1" x14ac:dyDescent="0.2">
      <c r="A16" s="14"/>
      <c r="B16" s="8" t="s">
        <v>4</v>
      </c>
      <c r="C16" s="15">
        <v>7072.1</v>
      </c>
      <c r="D16" s="16">
        <f>C16/C15</f>
        <v>0.8534792788008978</v>
      </c>
      <c r="E16" s="15">
        <v>1887.4166666666667</v>
      </c>
      <c r="F16" s="17">
        <f>E16/E15</f>
        <v>0.75938374880555226</v>
      </c>
      <c r="G16" s="18">
        <f>C16+E16</f>
        <v>8959.5166666666664</v>
      </c>
      <c r="H16" s="19">
        <f>G16/G15</f>
        <v>0.83176762476220389</v>
      </c>
      <c r="K16" s="4"/>
      <c r="L16" s="4"/>
    </row>
    <row r="17" spans="1:12" ht="12.75" customHeight="1" x14ac:dyDescent="0.2">
      <c r="A17" s="20"/>
      <c r="B17" s="21" t="s">
        <v>5</v>
      </c>
      <c r="C17" s="22">
        <v>1214.0999999999999</v>
      </c>
      <c r="D17" s="23">
        <f>C17/C15</f>
        <v>0.14652072119910209</v>
      </c>
      <c r="E17" s="22">
        <v>598.04166666666663</v>
      </c>
      <c r="F17" s="24">
        <f>E17/E15</f>
        <v>0.24061625119444768</v>
      </c>
      <c r="G17" s="25">
        <f>C17+E17</f>
        <v>1812.1416666666664</v>
      </c>
      <c r="H17" s="26">
        <f>G17/G15</f>
        <v>0.16823237523779608</v>
      </c>
      <c r="K17" s="4"/>
      <c r="L17" s="4"/>
    </row>
    <row r="18" spans="1:12" ht="12.75" customHeight="1" x14ac:dyDescent="0.2">
      <c r="A18" s="14" t="s">
        <v>12</v>
      </c>
      <c r="B18" s="8" t="s">
        <v>3</v>
      </c>
      <c r="C18" s="9">
        <f>C19+C20</f>
        <v>660.93333333333328</v>
      </c>
      <c r="D18" s="10">
        <f>D19+D20</f>
        <v>1</v>
      </c>
      <c r="E18" s="9">
        <f>E19+E20</f>
        <v>5636.708333333333</v>
      </c>
      <c r="F18" s="11">
        <f>F19+F20</f>
        <v>1</v>
      </c>
      <c r="G18" s="12">
        <f>G19+G20</f>
        <v>6297.6416666666664</v>
      </c>
      <c r="H18" s="13">
        <f>G18/G18</f>
        <v>1</v>
      </c>
      <c r="K18" s="4"/>
      <c r="L18" s="4"/>
    </row>
    <row r="19" spans="1:12" ht="12.75" customHeight="1" x14ac:dyDescent="0.2">
      <c r="A19" s="14"/>
      <c r="B19" s="8" t="s">
        <v>4</v>
      </c>
      <c r="C19" s="15">
        <v>567.63333333333333</v>
      </c>
      <c r="D19" s="16">
        <f>C19/C18</f>
        <v>0.85883598950978424</v>
      </c>
      <c r="E19" s="15">
        <v>3873.875</v>
      </c>
      <c r="F19" s="17">
        <f>E19/E18</f>
        <v>0.68725837331184725</v>
      </c>
      <c r="G19" s="18">
        <f>C19+E19</f>
        <v>4441.5083333333332</v>
      </c>
      <c r="H19" s="19">
        <f>G19/G18</f>
        <v>0.70526533080505005</v>
      </c>
      <c r="K19" s="4"/>
      <c r="L19" s="4"/>
    </row>
    <row r="20" spans="1:12" ht="12.75" customHeight="1" x14ac:dyDescent="0.2">
      <c r="A20" s="20"/>
      <c r="B20" s="21" t="s">
        <v>5</v>
      </c>
      <c r="C20" s="22">
        <v>93.3</v>
      </c>
      <c r="D20" s="23">
        <f>C20/C18</f>
        <v>0.14116401049021587</v>
      </c>
      <c r="E20" s="22">
        <v>1762.8333333333333</v>
      </c>
      <c r="F20" s="24">
        <f>E20/E18</f>
        <v>0.31274162668815281</v>
      </c>
      <c r="G20" s="25">
        <f>C20+E20</f>
        <v>1856.1333333333332</v>
      </c>
      <c r="H20" s="26">
        <f>G20/G18</f>
        <v>0.29473466919494995</v>
      </c>
      <c r="K20" s="4"/>
      <c r="L20" s="4"/>
    </row>
    <row r="21" spans="1:12" ht="12.75" customHeight="1" x14ac:dyDescent="0.2">
      <c r="A21" s="14" t="s">
        <v>13</v>
      </c>
      <c r="B21" s="8" t="s">
        <v>3</v>
      </c>
      <c r="C21" s="9">
        <f>C22+C23</f>
        <v>45707.133333333331</v>
      </c>
      <c r="D21" s="10">
        <f>D22+D23</f>
        <v>1</v>
      </c>
      <c r="E21" s="9">
        <f>E22+E23</f>
        <v>13639.729166666668</v>
      </c>
      <c r="F21" s="11">
        <f>F22+F23</f>
        <v>1</v>
      </c>
      <c r="G21" s="12">
        <f>G22+G23</f>
        <v>59346.862500000003</v>
      </c>
      <c r="H21" s="13">
        <f>G21/G21</f>
        <v>1</v>
      </c>
      <c r="K21" s="4"/>
      <c r="L21" s="4"/>
    </row>
    <row r="22" spans="1:12" ht="12.75" customHeight="1" x14ac:dyDescent="0.2">
      <c r="A22" s="14"/>
      <c r="B22" s="8" t="s">
        <v>4</v>
      </c>
      <c r="C22" s="15">
        <f>C10+C13+C16+C19</f>
        <v>30830.066666666669</v>
      </c>
      <c r="D22" s="16">
        <f>C22/C21</f>
        <v>0.67451324155091774</v>
      </c>
      <c r="E22" s="15">
        <f>E10+E13+E16+E19</f>
        <v>9187.7291666666679</v>
      </c>
      <c r="F22" s="17">
        <f>E22/E21</f>
        <v>0.67360055719581435</v>
      </c>
      <c r="G22" s="18">
        <f>C22+E22</f>
        <v>40017.795833333337</v>
      </c>
      <c r="H22" s="19">
        <f>G22/G21</f>
        <v>0.67430347869414886</v>
      </c>
      <c r="K22" s="4"/>
      <c r="L22" s="4"/>
    </row>
    <row r="23" spans="1:12" ht="12.75" customHeight="1" x14ac:dyDescent="0.2">
      <c r="A23" s="27"/>
      <c r="B23" s="28" t="s">
        <v>5</v>
      </c>
      <c r="C23" s="29">
        <f>C11+C14+C17+C20</f>
        <v>14877.066666666666</v>
      </c>
      <c r="D23" s="23">
        <f>C23/C21</f>
        <v>0.32548675844908231</v>
      </c>
      <c r="E23" s="29">
        <f>E11+E14+E17+E20</f>
        <v>4452</v>
      </c>
      <c r="F23" s="24">
        <f>E23/E21</f>
        <v>0.32639944280418565</v>
      </c>
      <c r="G23" s="30">
        <f>C23+E23</f>
        <v>19329.066666666666</v>
      </c>
      <c r="H23" s="26">
        <f>G23/G21</f>
        <v>0.32569652130585108</v>
      </c>
      <c r="K23" s="4"/>
      <c r="L23" s="4"/>
    </row>
    <row r="24" spans="1:12" ht="15" customHeight="1" x14ac:dyDescent="0.25">
      <c r="A24" s="41" t="s">
        <v>41</v>
      </c>
      <c r="B24" s="5"/>
      <c r="C24" s="5"/>
      <c r="D24" s="5"/>
      <c r="E24" s="5"/>
      <c r="F24" s="5"/>
      <c r="G24" s="5"/>
      <c r="H24" s="6"/>
      <c r="K24" s="4"/>
      <c r="L24" s="4"/>
    </row>
    <row r="25" spans="1:12" ht="12.75" customHeight="1" x14ac:dyDescent="0.2">
      <c r="A25" s="7" t="s">
        <v>8</v>
      </c>
      <c r="B25" s="8" t="s">
        <v>3</v>
      </c>
      <c r="C25" s="9">
        <f>C26+C27</f>
        <v>27723.366666666669</v>
      </c>
      <c r="D25" s="10">
        <f>D26+D27</f>
        <v>1</v>
      </c>
      <c r="E25" s="9">
        <f>E26+E27</f>
        <v>4409</v>
      </c>
      <c r="F25" s="11">
        <f>F26+F27</f>
        <v>1</v>
      </c>
      <c r="G25" s="12">
        <f>G26+G27</f>
        <v>32132.366666666665</v>
      </c>
      <c r="H25" s="13">
        <f>G25/G25</f>
        <v>1</v>
      </c>
      <c r="K25" s="4"/>
      <c r="L25" s="4"/>
    </row>
    <row r="26" spans="1:12" ht="12.75" customHeight="1" x14ac:dyDescent="0.2">
      <c r="A26" s="14"/>
      <c r="B26" s="8" t="s">
        <v>4</v>
      </c>
      <c r="C26" s="15">
        <v>15710.166666666666</v>
      </c>
      <c r="D26" s="16">
        <f>C26/C25</f>
        <v>0.56667600495851267</v>
      </c>
      <c r="E26" s="15">
        <v>2464</v>
      </c>
      <c r="F26" s="17">
        <f>E26/E25</f>
        <v>0.55885688364708552</v>
      </c>
      <c r="G26" s="18">
        <f>C26+E26</f>
        <v>18174.166666666664</v>
      </c>
      <c r="H26" s="19">
        <f>G26/G25</f>
        <v>0.56560311461651847</v>
      </c>
      <c r="K26" s="4"/>
      <c r="L26" s="4"/>
    </row>
    <row r="27" spans="1:12" ht="12.75" customHeight="1" x14ac:dyDescent="0.2">
      <c r="A27" s="20"/>
      <c r="B27" s="21" t="s">
        <v>5</v>
      </c>
      <c r="C27" s="22">
        <v>12013.2</v>
      </c>
      <c r="D27" s="23">
        <f>C27/C25</f>
        <v>0.43332399504148728</v>
      </c>
      <c r="E27" s="22">
        <v>1945</v>
      </c>
      <c r="F27" s="24">
        <f>E27/E25</f>
        <v>0.44114311635291448</v>
      </c>
      <c r="G27" s="25">
        <f>C27+E27</f>
        <v>13958.2</v>
      </c>
      <c r="H27" s="26">
        <f>G27/G25</f>
        <v>0.43439688538348148</v>
      </c>
      <c r="K27" s="4"/>
      <c r="L27" s="4"/>
    </row>
    <row r="28" spans="1:12" ht="12.75" customHeight="1" x14ac:dyDescent="0.2">
      <c r="A28" s="14" t="s">
        <v>10</v>
      </c>
      <c r="B28" s="8" t="s">
        <v>3</v>
      </c>
      <c r="C28" s="9">
        <f>C29+C30</f>
        <v>7833.2</v>
      </c>
      <c r="D28" s="10">
        <f>D29+D30</f>
        <v>1</v>
      </c>
      <c r="E28" s="9">
        <f>E29+E30</f>
        <v>1157.125</v>
      </c>
      <c r="F28" s="11">
        <f>F29+F30</f>
        <v>1</v>
      </c>
      <c r="G28" s="12">
        <f>G29+G30</f>
        <v>8990.3250000000007</v>
      </c>
      <c r="H28" s="13">
        <f>G28/G28</f>
        <v>1</v>
      </c>
      <c r="K28" s="4"/>
      <c r="L28" s="4"/>
    </row>
    <row r="29" spans="1:12" ht="12.75" customHeight="1" x14ac:dyDescent="0.2">
      <c r="A29" s="14"/>
      <c r="B29" s="8" t="s">
        <v>4</v>
      </c>
      <c r="C29" s="15">
        <v>6705.8666666666668</v>
      </c>
      <c r="D29" s="16">
        <f>C29/C28</f>
        <v>0.85608265672607198</v>
      </c>
      <c r="E29" s="15">
        <v>1013.75</v>
      </c>
      <c r="F29" s="17">
        <f>E29/E28</f>
        <v>0.87609376687911855</v>
      </c>
      <c r="G29" s="18">
        <f>C29+E29</f>
        <v>7719.6166666666668</v>
      </c>
      <c r="H29" s="19">
        <f>G29/G28</f>
        <v>0.85865824279619107</v>
      </c>
      <c r="K29" s="4"/>
      <c r="L29" s="4"/>
    </row>
    <row r="30" spans="1:12" ht="12.75" customHeight="1" x14ac:dyDescent="0.2">
      <c r="A30" s="20"/>
      <c r="B30" s="21" t="s">
        <v>5</v>
      </c>
      <c r="C30" s="22">
        <v>1127.3333333333333</v>
      </c>
      <c r="D30" s="23">
        <f>C30/C28</f>
        <v>0.14391734327392805</v>
      </c>
      <c r="E30" s="22">
        <v>143.375</v>
      </c>
      <c r="F30" s="24">
        <f>E30/E28</f>
        <v>0.12390623312088149</v>
      </c>
      <c r="G30" s="25">
        <f>C30+E30</f>
        <v>1270.7083333333333</v>
      </c>
      <c r="H30" s="26">
        <f>G30/G28</f>
        <v>0.1413417572038089</v>
      </c>
      <c r="K30" s="4"/>
      <c r="L30" s="4"/>
    </row>
    <row r="31" spans="1:12" ht="12.75" customHeight="1" x14ac:dyDescent="0.2">
      <c r="A31" s="14" t="s">
        <v>11</v>
      </c>
      <c r="B31" s="8" t="s">
        <v>3</v>
      </c>
      <c r="C31" s="9">
        <f>C32+C33</f>
        <v>8447.3666666666668</v>
      </c>
      <c r="D31" s="10">
        <f>D32+D33</f>
        <v>1</v>
      </c>
      <c r="E31" s="9">
        <f>E32+E33</f>
        <v>2700.6041666666665</v>
      </c>
      <c r="F31" s="11">
        <f>F32+F33</f>
        <v>1</v>
      </c>
      <c r="G31" s="12">
        <f>G32+G33</f>
        <v>11147.970833333333</v>
      </c>
      <c r="H31" s="13">
        <f>G31/G31</f>
        <v>1</v>
      </c>
      <c r="K31" s="4"/>
      <c r="L31" s="4"/>
    </row>
    <row r="32" spans="1:12" ht="12.75" customHeight="1" x14ac:dyDescent="0.2">
      <c r="A32" s="14"/>
      <c r="B32" s="8" t="s">
        <v>4</v>
      </c>
      <c r="C32" s="15">
        <v>7182.333333333333</v>
      </c>
      <c r="D32" s="16">
        <f>C32/C31</f>
        <v>0.85024524408000912</v>
      </c>
      <c r="E32" s="15">
        <v>2033.2083333333333</v>
      </c>
      <c r="F32" s="17">
        <f>E32/E31</f>
        <v>0.75287165680519019</v>
      </c>
      <c r="G32" s="18">
        <f>C32+E32</f>
        <v>9215.5416666666661</v>
      </c>
      <c r="H32" s="19">
        <f>G32/G31</f>
        <v>0.82665642065652456</v>
      </c>
      <c r="K32" s="4"/>
      <c r="L32" s="4"/>
    </row>
    <row r="33" spans="1:12" ht="12.75" customHeight="1" x14ac:dyDescent="0.2">
      <c r="A33" s="20"/>
      <c r="B33" s="21" t="s">
        <v>5</v>
      </c>
      <c r="C33" s="22">
        <v>1265.0333333333333</v>
      </c>
      <c r="D33" s="23">
        <f>C33/C31</f>
        <v>0.14975475591999085</v>
      </c>
      <c r="E33" s="22">
        <v>667.39583333333337</v>
      </c>
      <c r="F33" s="24">
        <f>E33/E31</f>
        <v>0.24712834319480984</v>
      </c>
      <c r="G33" s="25">
        <f>C33+E33</f>
        <v>1932.4291666666668</v>
      </c>
      <c r="H33" s="26">
        <f>G33/G31</f>
        <v>0.17334357934347547</v>
      </c>
      <c r="K33" s="4"/>
      <c r="L33" s="4"/>
    </row>
    <row r="34" spans="1:12" ht="12.75" customHeight="1" x14ac:dyDescent="0.2">
      <c r="A34" s="14" t="s">
        <v>12</v>
      </c>
      <c r="B34" s="8" t="s">
        <v>3</v>
      </c>
      <c r="C34" s="9">
        <f>C35+C36</f>
        <v>558.83333333333337</v>
      </c>
      <c r="D34" s="10">
        <f>D35+D36</f>
        <v>1</v>
      </c>
      <c r="E34" s="9">
        <f>E35+E36</f>
        <v>5377.07125</v>
      </c>
      <c r="F34" s="11">
        <f>F35+F36</f>
        <v>1</v>
      </c>
      <c r="G34" s="12">
        <f>G35+G36</f>
        <v>5935.904583333333</v>
      </c>
      <c r="H34" s="13">
        <f>G34/G34</f>
        <v>1</v>
      </c>
      <c r="K34" s="4"/>
      <c r="L34" s="4"/>
    </row>
    <row r="35" spans="1:12" ht="12.75" customHeight="1" x14ac:dyDescent="0.2">
      <c r="A35" s="14"/>
      <c r="B35" s="8" t="s">
        <v>4</v>
      </c>
      <c r="C35" s="15">
        <v>495.86666666666667</v>
      </c>
      <c r="D35" s="16">
        <f>C35/C34</f>
        <v>0.88732478377572321</v>
      </c>
      <c r="E35" s="15">
        <v>3734.9749999999999</v>
      </c>
      <c r="F35" s="17">
        <f>E35/E34</f>
        <v>0.69461140207134131</v>
      </c>
      <c r="G35" s="18">
        <f>C35+E35</f>
        <v>4230.8416666666662</v>
      </c>
      <c r="H35" s="19">
        <f>G35/G34</f>
        <v>0.71275432535521299</v>
      </c>
      <c r="K35" s="4"/>
      <c r="L35" s="4"/>
    </row>
    <row r="36" spans="1:12" ht="12.75" customHeight="1" x14ac:dyDescent="0.2">
      <c r="A36" s="20"/>
      <c r="B36" s="21" t="s">
        <v>5</v>
      </c>
      <c r="C36" s="22">
        <v>62.966666666666669</v>
      </c>
      <c r="D36" s="23">
        <f>C36/C34</f>
        <v>0.11267521622427676</v>
      </c>
      <c r="E36" s="22">
        <v>1642.0962499999998</v>
      </c>
      <c r="F36" s="24">
        <f>E36/E34</f>
        <v>0.30538859792865863</v>
      </c>
      <c r="G36" s="25">
        <f>C36+E36</f>
        <v>1705.0629166666665</v>
      </c>
      <c r="H36" s="26">
        <f>G36/G34</f>
        <v>0.28724567464478701</v>
      </c>
      <c r="K36" s="4"/>
      <c r="L36" s="4"/>
    </row>
    <row r="37" spans="1:12" ht="12.75" customHeight="1" x14ac:dyDescent="0.2">
      <c r="A37" s="14" t="s">
        <v>13</v>
      </c>
      <c r="B37" s="8" t="s">
        <v>3</v>
      </c>
      <c r="C37" s="9">
        <f>C38+C39</f>
        <v>44562.766666666663</v>
      </c>
      <c r="D37" s="10">
        <f>D38+D39</f>
        <v>1</v>
      </c>
      <c r="E37" s="9">
        <f>E38+E39</f>
        <v>13643.800416666665</v>
      </c>
      <c r="F37" s="11">
        <f>F38+F39</f>
        <v>1</v>
      </c>
      <c r="G37" s="12">
        <f>G38+G39</f>
        <v>58206.567083333328</v>
      </c>
      <c r="H37" s="13">
        <f>G37/G37</f>
        <v>1</v>
      </c>
      <c r="K37" s="4"/>
      <c r="L37" s="4"/>
    </row>
    <row r="38" spans="1:12" ht="12.75" customHeight="1" x14ac:dyDescent="0.2">
      <c r="A38" s="14"/>
      <c r="B38" s="8" t="s">
        <v>4</v>
      </c>
      <c r="C38" s="15">
        <f>C26+C29+C32+C35</f>
        <v>30094.23333333333</v>
      </c>
      <c r="D38" s="16">
        <f>C38/C37</f>
        <v>0.67532237301244757</v>
      </c>
      <c r="E38" s="15">
        <f>E26+E29+E32+E35</f>
        <v>9245.9333333333325</v>
      </c>
      <c r="F38" s="17">
        <f>E38/E37</f>
        <v>0.67766553679859665</v>
      </c>
      <c r="G38" s="18">
        <f>C38+E38</f>
        <v>39340.166666666664</v>
      </c>
      <c r="H38" s="19">
        <f>G38/G37</f>
        <v>0.67587161789397465</v>
      </c>
      <c r="K38" s="4"/>
      <c r="L38" s="4"/>
    </row>
    <row r="39" spans="1:12" ht="12.75" customHeight="1" x14ac:dyDescent="0.2">
      <c r="A39" s="27"/>
      <c r="B39" s="28" t="s">
        <v>5</v>
      </c>
      <c r="C39" s="29">
        <f>C27+C30+C33+C36</f>
        <v>14468.533333333335</v>
      </c>
      <c r="D39" s="23">
        <f>C39/C37</f>
        <v>0.32467762698755243</v>
      </c>
      <c r="E39" s="29">
        <f>E27+E30+E33+E36</f>
        <v>4397.8670833333335</v>
      </c>
      <c r="F39" s="24">
        <f>E39/E37</f>
        <v>0.32233446320140341</v>
      </c>
      <c r="G39" s="30">
        <f>C39+E39</f>
        <v>18866.400416666667</v>
      </c>
      <c r="H39" s="26">
        <f>G39/G37</f>
        <v>0.32412838210602546</v>
      </c>
      <c r="K39" s="4"/>
      <c r="L39" s="4"/>
    </row>
    <row r="40" spans="1:12" ht="15" customHeight="1" x14ac:dyDescent="0.25">
      <c r="A40" s="41" t="s">
        <v>40</v>
      </c>
      <c r="B40" s="5"/>
      <c r="C40" s="5"/>
      <c r="D40" s="5"/>
      <c r="E40" s="5"/>
      <c r="F40" s="5"/>
      <c r="G40" s="5"/>
      <c r="H40" s="6"/>
      <c r="K40" s="4"/>
      <c r="L40" s="4"/>
    </row>
    <row r="41" spans="1:12" ht="12.75" customHeight="1" x14ac:dyDescent="0.2">
      <c r="A41" s="7" t="s">
        <v>8</v>
      </c>
      <c r="B41" s="8" t="s">
        <v>3</v>
      </c>
      <c r="C41" s="9">
        <f>C42+C43</f>
        <v>27525.466666666667</v>
      </c>
      <c r="D41" s="10">
        <f>D42+D43</f>
        <v>1</v>
      </c>
      <c r="E41" s="9">
        <f>E42+E43</f>
        <v>4408.75</v>
      </c>
      <c r="F41" s="11">
        <f>F42+F43</f>
        <v>1</v>
      </c>
      <c r="G41" s="12">
        <f>G42+G43</f>
        <v>31934.216666666667</v>
      </c>
      <c r="H41" s="13">
        <f>G41/G41</f>
        <v>1</v>
      </c>
      <c r="K41" s="4"/>
      <c r="L41" s="4"/>
    </row>
    <row r="42" spans="1:12" ht="12.75" customHeight="1" x14ac:dyDescent="0.2">
      <c r="A42" s="14"/>
      <c r="B42" s="8" t="s">
        <v>4</v>
      </c>
      <c r="C42" s="15">
        <v>15543.933333333332</v>
      </c>
      <c r="D42" s="16">
        <f>C42/C41</f>
        <v>0.56471098279895948</v>
      </c>
      <c r="E42" s="15">
        <v>2554.5833333333335</v>
      </c>
      <c r="F42" s="17">
        <f>E42/E41</f>
        <v>0.57943483602684065</v>
      </c>
      <c r="G42" s="18">
        <f>C42+E42</f>
        <v>18098.516666666666</v>
      </c>
      <c r="H42" s="19">
        <f>G42/G41</f>
        <v>0.56674371742326546</v>
      </c>
      <c r="K42" s="4"/>
      <c r="L42" s="4"/>
    </row>
    <row r="43" spans="1:12" ht="12.75" customHeight="1" x14ac:dyDescent="0.2">
      <c r="A43" s="20"/>
      <c r="B43" s="21" t="s">
        <v>5</v>
      </c>
      <c r="C43" s="22">
        <v>11981.533333333333</v>
      </c>
      <c r="D43" s="23">
        <f>C43/C41</f>
        <v>0.43528901720104046</v>
      </c>
      <c r="E43" s="22">
        <v>1854.1666666666667</v>
      </c>
      <c r="F43" s="24">
        <f>E43/E41</f>
        <v>0.42056516397315946</v>
      </c>
      <c r="G43" s="25">
        <f>C43+E43</f>
        <v>13835.699999999999</v>
      </c>
      <c r="H43" s="26">
        <f>G43/G41</f>
        <v>0.43325628257673454</v>
      </c>
      <c r="K43" s="4"/>
      <c r="L43" s="4"/>
    </row>
    <row r="44" spans="1:12" ht="12.75" customHeight="1" x14ac:dyDescent="0.2">
      <c r="A44" s="14" t="s">
        <v>10</v>
      </c>
      <c r="B44" s="8" t="s">
        <v>3</v>
      </c>
      <c r="C44" s="9">
        <f>C45+C46</f>
        <v>8108.3</v>
      </c>
      <c r="D44" s="10">
        <f>D45+D46</f>
        <v>1</v>
      </c>
      <c r="E44" s="9">
        <f>E45+E46</f>
        <v>1161.5208333333333</v>
      </c>
      <c r="F44" s="11">
        <f>F45+F46</f>
        <v>1</v>
      </c>
      <c r="G44" s="12">
        <f>G45+G46</f>
        <v>9269.8208333333332</v>
      </c>
      <c r="H44" s="13">
        <f>G44/G44</f>
        <v>1</v>
      </c>
      <c r="K44" s="4"/>
      <c r="L44" s="4"/>
    </row>
    <row r="45" spans="1:12" ht="12.75" customHeight="1" x14ac:dyDescent="0.2">
      <c r="A45" s="14"/>
      <c r="B45" s="8" t="s">
        <v>4</v>
      </c>
      <c r="C45" s="15">
        <v>6943.6333333333332</v>
      </c>
      <c r="D45" s="16">
        <f>C45/C44</f>
        <v>0.85636117722991667</v>
      </c>
      <c r="E45" s="15">
        <v>1000.5</v>
      </c>
      <c r="F45" s="17">
        <f>E45/E44</f>
        <v>0.86137068857281229</v>
      </c>
      <c r="G45" s="18">
        <f>C45+E45</f>
        <v>7944.1333333333332</v>
      </c>
      <c r="H45" s="19">
        <f>G45/G44</f>
        <v>0.85698887563900239</v>
      </c>
      <c r="K45" s="4"/>
      <c r="L45" s="4"/>
    </row>
    <row r="46" spans="1:12" ht="12.75" customHeight="1" x14ac:dyDescent="0.2">
      <c r="A46" s="20"/>
      <c r="B46" s="21" t="s">
        <v>5</v>
      </c>
      <c r="C46" s="22">
        <v>1164.6666666666667</v>
      </c>
      <c r="D46" s="23">
        <f>C46/C44</f>
        <v>0.14363882277008333</v>
      </c>
      <c r="E46" s="22">
        <v>161.02083333333334</v>
      </c>
      <c r="F46" s="24">
        <f>E46/E44</f>
        <v>0.13862931142718779</v>
      </c>
      <c r="G46" s="25">
        <f>C46+E46</f>
        <v>1325.6875</v>
      </c>
      <c r="H46" s="26">
        <f>G46/G44</f>
        <v>0.14301112436099764</v>
      </c>
      <c r="K46" s="4"/>
      <c r="L46" s="4"/>
    </row>
    <row r="47" spans="1:12" ht="12.75" customHeight="1" x14ac:dyDescent="0.2">
      <c r="A47" s="14" t="s">
        <v>11</v>
      </c>
      <c r="B47" s="8" t="s">
        <v>3</v>
      </c>
      <c r="C47" s="9">
        <f>C48+C49</f>
        <v>8583.5666666666675</v>
      </c>
      <c r="D47" s="10">
        <f>D48+D49</f>
        <v>0.99999999999999989</v>
      </c>
      <c r="E47" s="9">
        <f>E48+E49</f>
        <v>2874.8125</v>
      </c>
      <c r="F47" s="11">
        <f>F48+F49</f>
        <v>1</v>
      </c>
      <c r="G47" s="12">
        <f>G48+G49</f>
        <v>11458.379166666668</v>
      </c>
      <c r="H47" s="13">
        <f>G47/G47</f>
        <v>1</v>
      </c>
      <c r="K47" s="4"/>
      <c r="L47" s="4"/>
    </row>
    <row r="48" spans="1:12" ht="12.75" customHeight="1" x14ac:dyDescent="0.2">
      <c r="A48" s="14"/>
      <c r="B48" s="8" t="s">
        <v>4</v>
      </c>
      <c r="C48" s="15">
        <v>7330.666666666667</v>
      </c>
      <c r="D48" s="16">
        <f>C48/C47</f>
        <v>0.85403503594077046</v>
      </c>
      <c r="E48" s="15">
        <v>2321.1041666666665</v>
      </c>
      <c r="F48" s="17">
        <f>E48/E47</f>
        <v>0.80739323579073996</v>
      </c>
      <c r="G48" s="18">
        <f>C48+E48</f>
        <v>9651.7708333333339</v>
      </c>
      <c r="H48" s="19">
        <f>G48/G47</f>
        <v>0.84233299430438646</v>
      </c>
      <c r="K48" s="4"/>
      <c r="L48" s="4"/>
    </row>
    <row r="49" spans="1:12" ht="12.75" customHeight="1" x14ac:dyDescent="0.2">
      <c r="A49" s="20"/>
      <c r="B49" s="21" t="s">
        <v>5</v>
      </c>
      <c r="C49" s="22">
        <v>1252.9000000000001</v>
      </c>
      <c r="D49" s="23">
        <f>C49/C47</f>
        <v>0.14596496405922946</v>
      </c>
      <c r="E49" s="22">
        <v>553.70833333333337</v>
      </c>
      <c r="F49" s="24">
        <f>E49/E47</f>
        <v>0.19260676420926004</v>
      </c>
      <c r="G49" s="25">
        <f>C49+E49</f>
        <v>1806.6083333333336</v>
      </c>
      <c r="H49" s="26">
        <f>G49/G47</f>
        <v>0.15766700569561359</v>
      </c>
      <c r="K49" s="4"/>
      <c r="L49" s="4"/>
    </row>
    <row r="50" spans="1:12" ht="12.75" customHeight="1" x14ac:dyDescent="0.2">
      <c r="A50" s="14" t="s">
        <v>12</v>
      </c>
      <c r="B50" s="8" t="s">
        <v>3</v>
      </c>
      <c r="C50" s="9">
        <f>C51+C52</f>
        <v>541.0333333333333</v>
      </c>
      <c r="D50" s="10">
        <f>D51+D52</f>
        <v>1</v>
      </c>
      <c r="E50" s="9">
        <f>E51+E52</f>
        <v>5543.9433333333327</v>
      </c>
      <c r="F50" s="11">
        <f>F51+F52</f>
        <v>1</v>
      </c>
      <c r="G50" s="12">
        <f>G51+G52</f>
        <v>6084.9766666666656</v>
      </c>
      <c r="H50" s="13">
        <f>G50/G50</f>
        <v>1</v>
      </c>
      <c r="K50" s="4"/>
      <c r="L50" s="4"/>
    </row>
    <row r="51" spans="1:12" ht="12.75" customHeight="1" x14ac:dyDescent="0.2">
      <c r="A51" s="14"/>
      <c r="B51" s="8" t="s">
        <v>4</v>
      </c>
      <c r="C51" s="15">
        <v>489.45</v>
      </c>
      <c r="D51" s="16">
        <f>C51/C50</f>
        <v>0.90465775368122736</v>
      </c>
      <c r="E51" s="15">
        <v>3848.8366666666661</v>
      </c>
      <c r="F51" s="17">
        <f>E51/E50</f>
        <v>0.69424170400972107</v>
      </c>
      <c r="G51" s="18">
        <f>C51+E51</f>
        <v>4338.286666666666</v>
      </c>
      <c r="H51" s="19">
        <f>G51/G50</f>
        <v>0.7129504194209455</v>
      </c>
      <c r="K51" s="4"/>
      <c r="L51" s="4"/>
    </row>
    <row r="52" spans="1:12" ht="12.75" customHeight="1" x14ac:dyDescent="0.2">
      <c r="A52" s="20"/>
      <c r="B52" s="21" t="s">
        <v>5</v>
      </c>
      <c r="C52" s="22">
        <v>51.583333333333336</v>
      </c>
      <c r="D52" s="23">
        <f>C52/C50</f>
        <v>9.5342246318772722E-2</v>
      </c>
      <c r="E52" s="22">
        <v>1695.1066666666666</v>
      </c>
      <c r="F52" s="24">
        <f>E52/E50</f>
        <v>0.30575829599027887</v>
      </c>
      <c r="G52" s="25">
        <f>C52+E52</f>
        <v>1746.6899999999998</v>
      </c>
      <c r="H52" s="26">
        <f>G52/G50</f>
        <v>0.28704958057905455</v>
      </c>
      <c r="K52" s="4"/>
      <c r="L52" s="4"/>
    </row>
    <row r="53" spans="1:12" ht="12.75" customHeight="1" x14ac:dyDescent="0.2">
      <c r="A53" s="14" t="s">
        <v>13</v>
      </c>
      <c r="B53" s="8" t="s">
        <v>3</v>
      </c>
      <c r="C53" s="9">
        <f>C54+C55</f>
        <v>44758.366666666669</v>
      </c>
      <c r="D53" s="10">
        <f>D54+D55</f>
        <v>1</v>
      </c>
      <c r="E53" s="9">
        <f>E54+E55</f>
        <v>13989.026666666667</v>
      </c>
      <c r="F53" s="11">
        <f>F54+F55</f>
        <v>1</v>
      </c>
      <c r="G53" s="12">
        <f>G54+G55</f>
        <v>58747.393333333341</v>
      </c>
      <c r="H53" s="13">
        <f>G53/G53</f>
        <v>1</v>
      </c>
      <c r="K53" s="4"/>
      <c r="L53" s="4"/>
    </row>
    <row r="54" spans="1:12" ht="12.75" customHeight="1" x14ac:dyDescent="0.2">
      <c r="A54" s="14"/>
      <c r="B54" s="8" t="s">
        <v>4</v>
      </c>
      <c r="C54" s="15">
        <f>C42+C45+C48+C51</f>
        <v>30307.683333333334</v>
      </c>
      <c r="D54" s="16">
        <f>C54/C53</f>
        <v>0.67714006543283156</v>
      </c>
      <c r="E54" s="15">
        <f>E42+E45+E48+E51</f>
        <v>9725.0241666666661</v>
      </c>
      <c r="F54" s="17">
        <f>E54/E53</f>
        <v>0.69518947946819265</v>
      </c>
      <c r="G54" s="18">
        <f>C54+E54</f>
        <v>40032.707500000004</v>
      </c>
      <c r="H54" s="19">
        <f>G54/G53</f>
        <v>0.68143802181747859</v>
      </c>
      <c r="K54" s="4"/>
      <c r="L54" s="4"/>
    </row>
    <row r="55" spans="1:12" ht="12.75" customHeight="1" x14ac:dyDescent="0.2">
      <c r="A55" s="27"/>
      <c r="B55" s="28" t="s">
        <v>5</v>
      </c>
      <c r="C55" s="29">
        <f>C43+C46+C49+C52</f>
        <v>14450.683333333332</v>
      </c>
      <c r="D55" s="23">
        <f>C55/C53</f>
        <v>0.32285993456716844</v>
      </c>
      <c r="E55" s="29">
        <f>E43+E46+E49+E52</f>
        <v>4264.0025000000005</v>
      </c>
      <c r="F55" s="24">
        <f>E55/E53</f>
        <v>0.30481052053180735</v>
      </c>
      <c r="G55" s="30">
        <f>C55+E55</f>
        <v>18714.685833333333</v>
      </c>
      <c r="H55" s="26">
        <f>G55/G53</f>
        <v>0.3185619781825213</v>
      </c>
      <c r="K55" s="4"/>
      <c r="L55" s="4"/>
    </row>
    <row r="56" spans="1:12" ht="15" customHeight="1" x14ac:dyDescent="0.25">
      <c r="A56" s="41" t="s">
        <v>39</v>
      </c>
      <c r="B56" s="5"/>
      <c r="C56" s="5"/>
      <c r="D56" s="5"/>
      <c r="E56" s="5"/>
      <c r="F56" s="5"/>
      <c r="G56" s="5"/>
      <c r="H56" s="6"/>
      <c r="K56" s="4"/>
      <c r="L56" s="4"/>
    </row>
    <row r="57" spans="1:12" ht="12.75" customHeight="1" x14ac:dyDescent="0.2">
      <c r="A57" s="7" t="s">
        <v>8</v>
      </c>
      <c r="B57" s="8" t="s">
        <v>3</v>
      </c>
      <c r="C57" s="9">
        <f>C58+C59</f>
        <v>27615.966666666667</v>
      </c>
      <c r="D57" s="10">
        <f>D58+D59</f>
        <v>1</v>
      </c>
      <c r="E57" s="9">
        <f>E58+E59</f>
        <v>4203.541666666667</v>
      </c>
      <c r="F57" s="11">
        <f>F58+F59</f>
        <v>1</v>
      </c>
      <c r="G57" s="12">
        <f>G58+G59</f>
        <v>31819.508333333331</v>
      </c>
      <c r="H57" s="13">
        <f>G57/G57</f>
        <v>1</v>
      </c>
      <c r="K57" s="4"/>
      <c r="L57" s="4"/>
    </row>
    <row r="58" spans="1:12" ht="12.75" customHeight="1" x14ac:dyDescent="0.2">
      <c r="A58" s="14"/>
      <c r="B58" s="8" t="s">
        <v>4</v>
      </c>
      <c r="C58" s="15">
        <v>16180.966666666667</v>
      </c>
      <c r="D58" s="16">
        <f>C58/C57</f>
        <v>0.58592794747965848</v>
      </c>
      <c r="E58" s="15">
        <v>2619.3333333333335</v>
      </c>
      <c r="F58" s="17">
        <f>E58/E57</f>
        <v>0.62312534073449966</v>
      </c>
      <c r="G58" s="18">
        <f>C58+E58</f>
        <v>18800.3</v>
      </c>
      <c r="H58" s="19">
        <f>G58/G57</f>
        <v>0.5908419389467835</v>
      </c>
      <c r="K58" s="4"/>
      <c r="L58" s="4"/>
    </row>
    <row r="59" spans="1:12" ht="12.75" customHeight="1" x14ac:dyDescent="0.2">
      <c r="A59" s="20"/>
      <c r="B59" s="21" t="s">
        <v>5</v>
      </c>
      <c r="C59" s="22">
        <v>11435</v>
      </c>
      <c r="D59" s="23">
        <f>C59/C57</f>
        <v>0.41407205252034146</v>
      </c>
      <c r="E59" s="22">
        <v>1584.2083333333333</v>
      </c>
      <c r="F59" s="24">
        <f>E59/E57</f>
        <v>0.37687465926550029</v>
      </c>
      <c r="G59" s="25">
        <f>C59+E59</f>
        <v>13019.208333333334</v>
      </c>
      <c r="H59" s="26">
        <f>G59/G57</f>
        <v>0.40915806105321662</v>
      </c>
      <c r="K59" s="4"/>
      <c r="L59" s="4"/>
    </row>
    <row r="60" spans="1:12" ht="12.75" customHeight="1" x14ac:dyDescent="0.2">
      <c r="A60" s="14" t="s">
        <v>10</v>
      </c>
      <c r="B60" s="8" t="s">
        <v>3</v>
      </c>
      <c r="C60" s="9">
        <f>C61+C62</f>
        <v>8405.5333333333328</v>
      </c>
      <c r="D60" s="10">
        <f>D61+D62</f>
        <v>1</v>
      </c>
      <c r="E60" s="9">
        <f>E61+E62</f>
        <v>1180.0208333333335</v>
      </c>
      <c r="F60" s="11">
        <f>F61+F62</f>
        <v>1</v>
      </c>
      <c r="G60" s="12">
        <f>G61+G62</f>
        <v>9585.5541666666668</v>
      </c>
      <c r="H60" s="13">
        <f>G60/G60</f>
        <v>1</v>
      </c>
      <c r="K60" s="4"/>
      <c r="L60" s="4"/>
    </row>
    <row r="61" spans="1:12" ht="12.75" customHeight="1" x14ac:dyDescent="0.2">
      <c r="A61" s="14"/>
      <c r="B61" s="8" t="s">
        <v>4</v>
      </c>
      <c r="C61" s="15">
        <v>7331.7333333333336</v>
      </c>
      <c r="D61" s="16">
        <f>C61/C60</f>
        <v>0.87225081890500711</v>
      </c>
      <c r="E61" s="15">
        <v>1016.3958333333334</v>
      </c>
      <c r="F61" s="17">
        <f>E61/E60</f>
        <v>0.86133719390547481</v>
      </c>
      <c r="G61" s="18">
        <f>C61+E61</f>
        <v>8348.1291666666675</v>
      </c>
      <c r="H61" s="19">
        <f>G61/G60</f>
        <v>0.87090730713273845</v>
      </c>
      <c r="K61" s="4"/>
      <c r="L61" s="4"/>
    </row>
    <row r="62" spans="1:12" ht="12.75" customHeight="1" x14ac:dyDescent="0.2">
      <c r="A62" s="20"/>
      <c r="B62" s="21" t="s">
        <v>5</v>
      </c>
      <c r="C62" s="22">
        <v>1073.8</v>
      </c>
      <c r="D62" s="23">
        <f>C62/C60</f>
        <v>0.12774918109499298</v>
      </c>
      <c r="E62" s="22">
        <v>163.625</v>
      </c>
      <c r="F62" s="24">
        <f>E62/E60</f>
        <v>0.13866280609452514</v>
      </c>
      <c r="G62" s="25">
        <f>C62+E62</f>
        <v>1237.425</v>
      </c>
      <c r="H62" s="26">
        <f>G62/G60</f>
        <v>0.12909269286726163</v>
      </c>
      <c r="K62" s="4"/>
      <c r="L62" s="4"/>
    </row>
    <row r="63" spans="1:12" ht="12.75" customHeight="1" x14ac:dyDescent="0.2">
      <c r="A63" s="14" t="s">
        <v>11</v>
      </c>
      <c r="B63" s="8" t="s">
        <v>3</v>
      </c>
      <c r="C63" s="9">
        <f>C64+C65</f>
        <v>9008.0666666666675</v>
      </c>
      <c r="D63" s="10">
        <f>D64+D65</f>
        <v>0.99999999999999989</v>
      </c>
      <c r="E63" s="9">
        <f>E64+E65</f>
        <v>2880.5416666666665</v>
      </c>
      <c r="F63" s="11">
        <f>F64+F65</f>
        <v>1</v>
      </c>
      <c r="G63" s="12">
        <f>G64+G65</f>
        <v>11888.608333333334</v>
      </c>
      <c r="H63" s="13">
        <f>G63/G63</f>
        <v>1</v>
      </c>
      <c r="K63" s="4"/>
      <c r="L63" s="4"/>
    </row>
    <row r="64" spans="1:12" ht="12.75" customHeight="1" x14ac:dyDescent="0.2">
      <c r="A64" s="14"/>
      <c r="B64" s="8" t="s">
        <v>4</v>
      </c>
      <c r="C64" s="15">
        <v>7803.9333333333334</v>
      </c>
      <c r="D64" s="16">
        <f>C64/C63</f>
        <v>0.86632721782698463</v>
      </c>
      <c r="E64" s="15">
        <v>2436.25</v>
      </c>
      <c r="F64" s="17">
        <f>E64/E63</f>
        <v>0.8457610692433426</v>
      </c>
      <c r="G64" s="18">
        <f>C64+E64</f>
        <v>10240.183333333334</v>
      </c>
      <c r="H64" s="19">
        <f>G64/G63</f>
        <v>0.86134415788783802</v>
      </c>
      <c r="K64" s="4"/>
      <c r="L64" s="4"/>
    </row>
    <row r="65" spans="1:12" ht="12.75" customHeight="1" x14ac:dyDescent="0.2">
      <c r="A65" s="20"/>
      <c r="B65" s="21" t="s">
        <v>5</v>
      </c>
      <c r="C65" s="22">
        <v>1204.1333333333334</v>
      </c>
      <c r="D65" s="23">
        <f>C65/C63</f>
        <v>0.13367278217301529</v>
      </c>
      <c r="E65" s="22">
        <v>444.29166666666669</v>
      </c>
      <c r="F65" s="24">
        <f>E65/E63</f>
        <v>0.15423893075665748</v>
      </c>
      <c r="G65" s="25">
        <f>C65+E65</f>
        <v>1648.4250000000002</v>
      </c>
      <c r="H65" s="26">
        <f>G65/G63</f>
        <v>0.138655842112162</v>
      </c>
      <c r="K65" s="4"/>
      <c r="L65" s="4"/>
    </row>
    <row r="66" spans="1:12" ht="12.75" customHeight="1" x14ac:dyDescent="0.2">
      <c r="A66" s="14" t="s">
        <v>12</v>
      </c>
      <c r="B66" s="8" t="s">
        <v>3</v>
      </c>
      <c r="C66" s="9">
        <f>C67+C68</f>
        <v>541.5333333333333</v>
      </c>
      <c r="D66" s="10">
        <f>D67+D68</f>
        <v>1</v>
      </c>
      <c r="E66" s="9">
        <f>E67+E68</f>
        <v>5816.604166666667</v>
      </c>
      <c r="F66" s="11">
        <f>F67+F68</f>
        <v>1</v>
      </c>
      <c r="G66" s="12">
        <f>G67+G68</f>
        <v>6358.1374999999998</v>
      </c>
      <c r="H66" s="13">
        <f>G66/G66</f>
        <v>1</v>
      </c>
      <c r="K66" s="4"/>
      <c r="L66" s="4"/>
    </row>
    <row r="67" spans="1:12" ht="12.75" customHeight="1" x14ac:dyDescent="0.2">
      <c r="A67" s="14"/>
      <c r="B67" s="8" t="s">
        <v>4</v>
      </c>
      <c r="C67" s="15">
        <v>499.58333333333331</v>
      </c>
      <c r="D67" s="16">
        <f>C67/C66</f>
        <v>0.92253477779145643</v>
      </c>
      <c r="E67" s="15">
        <v>4224.9333333333334</v>
      </c>
      <c r="F67" s="17">
        <f>E67/E66</f>
        <v>0.72635737490016006</v>
      </c>
      <c r="G67" s="18">
        <f>C67+E67</f>
        <v>4724.5166666666664</v>
      </c>
      <c r="H67" s="19">
        <f>G67/G66</f>
        <v>0.74306613637510455</v>
      </c>
      <c r="K67" s="4"/>
      <c r="L67" s="4"/>
    </row>
    <row r="68" spans="1:12" ht="12.75" customHeight="1" x14ac:dyDescent="0.2">
      <c r="A68" s="20"/>
      <c r="B68" s="21" t="s">
        <v>5</v>
      </c>
      <c r="C68" s="22">
        <v>41.95</v>
      </c>
      <c r="D68" s="23">
        <f>C68/C66</f>
        <v>7.7465222208543655E-2</v>
      </c>
      <c r="E68" s="22">
        <v>1591.6708333333333</v>
      </c>
      <c r="F68" s="24">
        <f>E68/E66</f>
        <v>0.27364262509983989</v>
      </c>
      <c r="G68" s="25">
        <f>C68+E68</f>
        <v>1633.6208333333334</v>
      </c>
      <c r="H68" s="26">
        <f>G68/G66</f>
        <v>0.2569338636248954</v>
      </c>
      <c r="K68" s="4"/>
      <c r="L68" s="4"/>
    </row>
    <row r="69" spans="1:12" ht="12.75" customHeight="1" x14ac:dyDescent="0.2">
      <c r="A69" s="14" t="s">
        <v>13</v>
      </c>
      <c r="B69" s="8" t="s">
        <v>3</v>
      </c>
      <c r="C69" s="9">
        <f>C70+C71</f>
        <v>45571.1</v>
      </c>
      <c r="D69" s="10">
        <f>D70+D71</f>
        <v>1</v>
      </c>
      <c r="E69" s="9">
        <f>E70+E71</f>
        <v>14080.708333333334</v>
      </c>
      <c r="F69" s="11">
        <f>F70+F71</f>
        <v>1</v>
      </c>
      <c r="G69" s="12">
        <f>G70+G71</f>
        <v>59651.808333333334</v>
      </c>
      <c r="H69" s="13">
        <f>G69/G69</f>
        <v>1</v>
      </c>
      <c r="K69" s="4"/>
      <c r="L69" s="4"/>
    </row>
    <row r="70" spans="1:12" ht="12.75" customHeight="1" x14ac:dyDescent="0.2">
      <c r="A70" s="14"/>
      <c r="B70" s="8" t="s">
        <v>4</v>
      </c>
      <c r="C70" s="15">
        <f>C58+C61+C64+C67</f>
        <v>31816.216666666667</v>
      </c>
      <c r="D70" s="16">
        <f>C70/C69</f>
        <v>0.698166528055427</v>
      </c>
      <c r="E70" s="15">
        <f>E58+E61+E64+E67</f>
        <v>10296.9125</v>
      </c>
      <c r="F70" s="17">
        <f>E70/E69</f>
        <v>0.73127801927578218</v>
      </c>
      <c r="G70" s="18">
        <f>C70+E70</f>
        <v>42113.129166666666</v>
      </c>
      <c r="H70" s="19">
        <f>G70/G69</f>
        <v>0.70598243948178707</v>
      </c>
      <c r="K70" s="4"/>
      <c r="L70" s="4"/>
    </row>
    <row r="71" spans="1:12" ht="12.75" customHeight="1" x14ac:dyDescent="0.2">
      <c r="A71" s="27"/>
      <c r="B71" s="28" t="s">
        <v>5</v>
      </c>
      <c r="C71" s="29">
        <f>C59+C62+C65+C68</f>
        <v>13754.883333333333</v>
      </c>
      <c r="D71" s="23">
        <f>C71/C69</f>
        <v>0.30183347194457305</v>
      </c>
      <c r="E71" s="29">
        <f>E59+E62+E65+E68</f>
        <v>3783.7958333333336</v>
      </c>
      <c r="F71" s="24">
        <f>E71/E69</f>
        <v>0.26872198072421782</v>
      </c>
      <c r="G71" s="30">
        <f>C71+E71</f>
        <v>17538.679166666669</v>
      </c>
      <c r="H71" s="26">
        <f>G71/G69</f>
        <v>0.29401756051821287</v>
      </c>
      <c r="K71" s="4"/>
      <c r="L71" s="4"/>
    </row>
    <row r="72" spans="1:12" ht="15" customHeight="1" x14ac:dyDescent="0.25">
      <c r="A72" s="41" t="s">
        <v>38</v>
      </c>
      <c r="B72" s="5"/>
      <c r="C72" s="5"/>
      <c r="D72" s="5"/>
      <c r="E72" s="5"/>
      <c r="F72" s="5"/>
      <c r="G72" s="5"/>
      <c r="H72" s="6"/>
      <c r="K72" s="4"/>
      <c r="L72" s="4"/>
    </row>
    <row r="73" spans="1:12" ht="12.75" customHeight="1" x14ac:dyDescent="0.2">
      <c r="A73" s="7" t="s">
        <v>8</v>
      </c>
      <c r="B73" s="8" t="s">
        <v>3</v>
      </c>
      <c r="C73" s="9">
        <f>C74+C75</f>
        <v>27874.53</v>
      </c>
      <c r="D73" s="10">
        <f>D74+D75</f>
        <v>1</v>
      </c>
      <c r="E73" s="9">
        <f>E74+E75</f>
        <v>4143.92</v>
      </c>
      <c r="F73" s="11">
        <f>F74+F75</f>
        <v>1</v>
      </c>
      <c r="G73" s="12">
        <f>G74+G75</f>
        <v>32018.45</v>
      </c>
      <c r="H73" s="13">
        <f>G73/G73</f>
        <v>1</v>
      </c>
      <c r="K73" s="4"/>
      <c r="L73" s="4"/>
    </row>
    <row r="74" spans="1:12" ht="12.75" customHeight="1" x14ac:dyDescent="0.2">
      <c r="A74" s="14"/>
      <c r="B74" s="8" t="s">
        <v>4</v>
      </c>
      <c r="C74" s="15">
        <v>16096.07</v>
      </c>
      <c r="D74" s="16">
        <f>C74/C73</f>
        <v>0.57744722511913205</v>
      </c>
      <c r="E74" s="15">
        <v>2526.04</v>
      </c>
      <c r="F74" s="17">
        <f>E74/E73</f>
        <v>0.60957740496920787</v>
      </c>
      <c r="G74" s="18">
        <f>C74+E74</f>
        <v>18622.11</v>
      </c>
      <c r="H74" s="19">
        <f>G74/G73</f>
        <v>0.5816056055180685</v>
      </c>
      <c r="K74" s="4"/>
      <c r="L74" s="4"/>
    </row>
    <row r="75" spans="1:12" ht="12.75" customHeight="1" x14ac:dyDescent="0.2">
      <c r="A75" s="20"/>
      <c r="B75" s="21" t="s">
        <v>5</v>
      </c>
      <c r="C75" s="22">
        <v>11778.46</v>
      </c>
      <c r="D75" s="23">
        <f>C75/C73</f>
        <v>0.42255277488086795</v>
      </c>
      <c r="E75" s="22">
        <v>1617.88</v>
      </c>
      <c r="F75" s="24">
        <f>E75/E73</f>
        <v>0.39042259503079213</v>
      </c>
      <c r="G75" s="25">
        <f>C75+E75</f>
        <v>13396.34</v>
      </c>
      <c r="H75" s="26">
        <f>G75/G73</f>
        <v>0.4183943944819315</v>
      </c>
      <c r="K75" s="4"/>
      <c r="L75" s="4"/>
    </row>
    <row r="76" spans="1:12" ht="12.75" customHeight="1" x14ac:dyDescent="0.2">
      <c r="A76" s="14" t="s">
        <v>10</v>
      </c>
      <c r="B76" s="8" t="s">
        <v>3</v>
      </c>
      <c r="C76" s="9">
        <f>C77+C78</f>
        <v>8883.6333333333332</v>
      </c>
      <c r="D76" s="10">
        <f>D77+D78</f>
        <v>1</v>
      </c>
      <c r="E76" s="9">
        <f>E77+E78</f>
        <v>1163.6458333333333</v>
      </c>
      <c r="F76" s="11">
        <f>F77+F78</f>
        <v>1</v>
      </c>
      <c r="G76" s="12">
        <f>G77+G78</f>
        <v>10047.279166666667</v>
      </c>
      <c r="H76" s="13">
        <f>G76/G76</f>
        <v>1</v>
      </c>
      <c r="K76" s="4"/>
      <c r="L76" s="4"/>
    </row>
    <row r="77" spans="1:12" ht="12.75" customHeight="1" x14ac:dyDescent="0.2">
      <c r="A77" s="14"/>
      <c r="B77" s="8" t="s">
        <v>4</v>
      </c>
      <c r="C77" s="15">
        <v>7704.7</v>
      </c>
      <c r="D77" s="16">
        <f>C77/C76</f>
        <v>0.8672915361207314</v>
      </c>
      <c r="E77" s="15">
        <v>992.72916666666663</v>
      </c>
      <c r="F77" s="17">
        <f>E77/E76</f>
        <v>0.85311968489839762</v>
      </c>
      <c r="G77" s="18">
        <f>C77+E77</f>
        <v>8697.4291666666668</v>
      </c>
      <c r="H77" s="19">
        <f>G77/G76</f>
        <v>0.86565019468371829</v>
      </c>
      <c r="K77" s="4"/>
      <c r="L77" s="4"/>
    </row>
    <row r="78" spans="1:12" ht="12.75" customHeight="1" x14ac:dyDescent="0.2">
      <c r="A78" s="20"/>
      <c r="B78" s="21" t="s">
        <v>5</v>
      </c>
      <c r="C78" s="22">
        <v>1178.9333333333334</v>
      </c>
      <c r="D78" s="23">
        <f>C78/C76</f>
        <v>0.13270846387926863</v>
      </c>
      <c r="E78" s="22">
        <v>170.91666666666666</v>
      </c>
      <c r="F78" s="24">
        <f>E78/E76</f>
        <v>0.14688031510160238</v>
      </c>
      <c r="G78" s="25">
        <f>C78+E78</f>
        <v>1349.8500000000001</v>
      </c>
      <c r="H78" s="26">
        <f>G78/G76</f>
        <v>0.13434980531628174</v>
      </c>
      <c r="K78" s="4"/>
      <c r="L78" s="4"/>
    </row>
    <row r="79" spans="1:12" ht="12.75" customHeight="1" x14ac:dyDescent="0.2">
      <c r="A79" s="14" t="s">
        <v>11</v>
      </c>
      <c r="B79" s="8" t="s">
        <v>3</v>
      </c>
      <c r="C79" s="9">
        <f>C80+C81</f>
        <v>9233.7666666666664</v>
      </c>
      <c r="D79" s="10">
        <f>D80+D81</f>
        <v>1</v>
      </c>
      <c r="E79" s="9">
        <f>E80+E81</f>
        <v>2520.5</v>
      </c>
      <c r="F79" s="11">
        <f>F80+F81</f>
        <v>1</v>
      </c>
      <c r="G79" s="12">
        <f>G80+G81</f>
        <v>11754.266666666666</v>
      </c>
      <c r="H79" s="13">
        <f>G79/G79</f>
        <v>1</v>
      </c>
      <c r="K79" s="4"/>
      <c r="L79" s="4"/>
    </row>
    <row r="80" spans="1:12" ht="12.75" customHeight="1" x14ac:dyDescent="0.2">
      <c r="A80" s="14"/>
      <c r="B80" s="8" t="s">
        <v>4</v>
      </c>
      <c r="C80" s="15">
        <v>7916.6</v>
      </c>
      <c r="D80" s="16">
        <f>C80/C79</f>
        <v>0.85735326500922349</v>
      </c>
      <c r="E80" s="15">
        <v>2099.6875</v>
      </c>
      <c r="F80" s="17">
        <f>E80/E79</f>
        <v>0.8330440388811744</v>
      </c>
      <c r="G80" s="18">
        <f>C80+E80</f>
        <v>10016.2875</v>
      </c>
      <c r="H80" s="19">
        <f>G80/G79</f>
        <v>0.85214057023265311</v>
      </c>
      <c r="K80" s="4"/>
      <c r="L80" s="4"/>
    </row>
    <row r="81" spans="1:12" ht="12.75" customHeight="1" x14ac:dyDescent="0.2">
      <c r="A81" s="20"/>
      <c r="B81" s="21" t="s">
        <v>5</v>
      </c>
      <c r="C81" s="22">
        <v>1317.1666666666667</v>
      </c>
      <c r="D81" s="23">
        <f>C81/C79</f>
        <v>0.14264673499077662</v>
      </c>
      <c r="E81" s="22">
        <v>420.8125</v>
      </c>
      <c r="F81" s="24">
        <f>E81/E79</f>
        <v>0.16695596111882563</v>
      </c>
      <c r="G81" s="25">
        <f>C81+E81</f>
        <v>1737.9791666666667</v>
      </c>
      <c r="H81" s="26">
        <f>G81/G79</f>
        <v>0.14785942976734689</v>
      </c>
      <c r="K81" s="4"/>
      <c r="L81" s="4"/>
    </row>
    <row r="82" spans="1:12" ht="12.75" customHeight="1" x14ac:dyDescent="0.2">
      <c r="A82" s="14" t="s">
        <v>12</v>
      </c>
      <c r="B82" s="8" t="s">
        <v>3</v>
      </c>
      <c r="C82" s="9">
        <f>C83+C84</f>
        <v>596.7166666666667</v>
      </c>
      <c r="D82" s="10">
        <f>D83+D84</f>
        <v>1</v>
      </c>
      <c r="E82" s="9">
        <f>E83+E84</f>
        <v>5331.7791666666662</v>
      </c>
      <c r="F82" s="11">
        <f>F83+F84</f>
        <v>1</v>
      </c>
      <c r="G82" s="12">
        <f>G83+G84</f>
        <v>5928.4958333333334</v>
      </c>
      <c r="H82" s="13">
        <f>G82/G82</f>
        <v>1</v>
      </c>
      <c r="K82" s="4"/>
      <c r="L82" s="4"/>
    </row>
    <row r="83" spans="1:12" ht="12.75" customHeight="1" x14ac:dyDescent="0.2">
      <c r="A83" s="14"/>
      <c r="B83" s="8" t="s">
        <v>4</v>
      </c>
      <c r="C83" s="15">
        <v>554.31666666666672</v>
      </c>
      <c r="D83" s="16">
        <f>C83/C82</f>
        <v>0.92894450185738631</v>
      </c>
      <c r="E83" s="15">
        <v>3954.1041666666665</v>
      </c>
      <c r="F83" s="17">
        <f>E83/E82</f>
        <v>0.7416106412259198</v>
      </c>
      <c r="G83" s="18">
        <f>C83+E83</f>
        <v>4508.4208333333336</v>
      </c>
      <c r="H83" s="19">
        <f>G83/G82</f>
        <v>0.76046622281227882</v>
      </c>
      <c r="K83" s="4"/>
      <c r="L83" s="4"/>
    </row>
    <row r="84" spans="1:12" ht="12.75" customHeight="1" x14ac:dyDescent="0.2">
      <c r="A84" s="20"/>
      <c r="B84" s="21" t="s">
        <v>5</v>
      </c>
      <c r="C84" s="22">
        <v>42.4</v>
      </c>
      <c r="D84" s="23">
        <f>C84/C82</f>
        <v>7.1055498142613735E-2</v>
      </c>
      <c r="E84" s="22">
        <v>1377.675</v>
      </c>
      <c r="F84" s="24">
        <f>E84/E82</f>
        <v>0.25838935877408026</v>
      </c>
      <c r="G84" s="25">
        <f>C84+E84</f>
        <v>1420.075</v>
      </c>
      <c r="H84" s="26">
        <f>G84/G82</f>
        <v>0.23953377718772118</v>
      </c>
      <c r="K84" s="4"/>
      <c r="L84" s="4"/>
    </row>
    <row r="85" spans="1:12" ht="12.75" customHeight="1" x14ac:dyDescent="0.2">
      <c r="A85" s="14" t="s">
        <v>13</v>
      </c>
      <c r="B85" s="8" t="s">
        <v>3</v>
      </c>
      <c r="C85" s="9">
        <f>C86+C87</f>
        <v>46588.646666666667</v>
      </c>
      <c r="D85" s="10">
        <f>D86+D87</f>
        <v>1</v>
      </c>
      <c r="E85" s="9">
        <f>E86+E87</f>
        <v>13159.845000000001</v>
      </c>
      <c r="F85" s="11">
        <f>F86+F87</f>
        <v>0.99999999999999989</v>
      </c>
      <c r="G85" s="12">
        <f>G86+G87</f>
        <v>59748.491666666669</v>
      </c>
      <c r="H85" s="13">
        <f>G85/G85</f>
        <v>1</v>
      </c>
      <c r="K85" s="4"/>
      <c r="L85" s="4"/>
    </row>
    <row r="86" spans="1:12" ht="12.75" customHeight="1" x14ac:dyDescent="0.2">
      <c r="A86" s="14"/>
      <c r="B86" s="8" t="s">
        <v>4</v>
      </c>
      <c r="C86" s="15">
        <f>C74+C77+C80+C83</f>
        <v>32271.686666666668</v>
      </c>
      <c r="D86" s="16">
        <f>C86/C85</f>
        <v>0.69269422865112917</v>
      </c>
      <c r="E86" s="15">
        <f>E74+E77+E80+E83</f>
        <v>9572.560833333333</v>
      </c>
      <c r="F86" s="17">
        <f>E86/E85</f>
        <v>0.72740680709638539</v>
      </c>
      <c r="G86" s="18">
        <f>C86+E86</f>
        <v>41844.247499999998</v>
      </c>
      <c r="H86" s="19">
        <f>G86/G85</f>
        <v>0.70033981332025252</v>
      </c>
      <c r="K86" s="4"/>
      <c r="L86" s="4"/>
    </row>
    <row r="87" spans="1:12" ht="12.75" customHeight="1" x14ac:dyDescent="0.2">
      <c r="A87" s="27"/>
      <c r="B87" s="28" t="s">
        <v>5</v>
      </c>
      <c r="C87" s="29">
        <f>C75+C78+C81+C84</f>
        <v>14316.96</v>
      </c>
      <c r="D87" s="23">
        <f>C87/C85</f>
        <v>0.30730577134887083</v>
      </c>
      <c r="E87" s="29">
        <f>E75+E78+E81+E84</f>
        <v>3587.2841666666673</v>
      </c>
      <c r="F87" s="24">
        <f>E87/E85</f>
        <v>0.2725931929036145</v>
      </c>
      <c r="G87" s="30">
        <f>C87+E87</f>
        <v>17904.244166666667</v>
      </c>
      <c r="H87" s="26">
        <f>G87/G85</f>
        <v>0.29966018667974742</v>
      </c>
      <c r="K87" s="4"/>
      <c r="L87" s="4"/>
    </row>
    <row r="88" spans="1:12" ht="15" customHeight="1" x14ac:dyDescent="0.25">
      <c r="A88" s="41" t="s">
        <v>37</v>
      </c>
      <c r="B88" s="5"/>
      <c r="C88" s="5"/>
      <c r="D88" s="5"/>
      <c r="E88" s="5"/>
      <c r="F88" s="5"/>
      <c r="G88" s="5"/>
      <c r="H88" s="6"/>
      <c r="K88" s="4"/>
      <c r="L88" s="4"/>
    </row>
    <row r="89" spans="1:12" ht="12.75" customHeight="1" x14ac:dyDescent="0.2">
      <c r="A89" s="7" t="s">
        <v>8</v>
      </c>
      <c r="B89" s="8" t="s">
        <v>3</v>
      </c>
      <c r="C89" s="9">
        <f>C90+C91</f>
        <v>27304</v>
      </c>
      <c r="D89" s="10">
        <f>D90+D91</f>
        <v>1</v>
      </c>
      <c r="E89" s="9">
        <f>E90+E91</f>
        <v>3998</v>
      </c>
      <c r="F89" s="11">
        <f>F90+F91</f>
        <v>1</v>
      </c>
      <c r="G89" s="12">
        <f>G90+G91</f>
        <v>31302</v>
      </c>
      <c r="H89" s="13">
        <f>G89/G89</f>
        <v>1</v>
      </c>
      <c r="K89" s="4"/>
      <c r="L89" s="4"/>
    </row>
    <row r="90" spans="1:12" ht="12.75" customHeight="1" x14ac:dyDescent="0.2">
      <c r="A90" s="14"/>
      <c r="B90" s="8" t="s">
        <v>4</v>
      </c>
      <c r="C90" s="15">
        <v>15787</v>
      </c>
      <c r="D90" s="16">
        <f>C90/C89</f>
        <v>0.57819367125695864</v>
      </c>
      <c r="E90" s="15">
        <v>2413</v>
      </c>
      <c r="F90" s="17">
        <f>E90/E89</f>
        <v>0.60355177588794395</v>
      </c>
      <c r="G90" s="18">
        <f>C90+E90</f>
        <v>18200</v>
      </c>
      <c r="H90" s="19">
        <f>G90/G89</f>
        <v>0.58143249632611338</v>
      </c>
      <c r="K90" s="4"/>
      <c r="L90" s="4"/>
    </row>
    <row r="91" spans="1:12" ht="12.75" customHeight="1" x14ac:dyDescent="0.2">
      <c r="A91" s="20"/>
      <c r="B91" s="21" t="s">
        <v>5</v>
      </c>
      <c r="C91" s="22">
        <v>11517</v>
      </c>
      <c r="D91" s="23">
        <f>C91/C89</f>
        <v>0.4218063287430413</v>
      </c>
      <c r="E91" s="22">
        <v>1585</v>
      </c>
      <c r="F91" s="24">
        <f>E91/E89</f>
        <v>0.39644822411205605</v>
      </c>
      <c r="G91" s="25">
        <f>C91+E91</f>
        <v>13102</v>
      </c>
      <c r="H91" s="26">
        <f>G91/G89</f>
        <v>0.41856750367388668</v>
      </c>
      <c r="K91" s="4"/>
      <c r="L91" s="4"/>
    </row>
    <row r="92" spans="1:12" ht="12.75" customHeight="1" x14ac:dyDescent="0.2">
      <c r="A92" s="14" t="s">
        <v>10</v>
      </c>
      <c r="B92" s="8" t="s">
        <v>3</v>
      </c>
      <c r="C92" s="9">
        <f>C93+C94</f>
        <v>9140</v>
      </c>
      <c r="D92" s="10">
        <f>D93+D94</f>
        <v>1</v>
      </c>
      <c r="E92" s="9">
        <f>E93+E94</f>
        <v>1204</v>
      </c>
      <c r="F92" s="11">
        <f>F93+F94</f>
        <v>1</v>
      </c>
      <c r="G92" s="12">
        <f>G93+G94</f>
        <v>10344</v>
      </c>
      <c r="H92" s="13">
        <f>G92/G92</f>
        <v>1</v>
      </c>
      <c r="K92" s="4"/>
      <c r="L92" s="4"/>
    </row>
    <row r="93" spans="1:12" ht="12.75" customHeight="1" x14ac:dyDescent="0.2">
      <c r="A93" s="14"/>
      <c r="B93" s="8" t="s">
        <v>4</v>
      </c>
      <c r="C93" s="15">
        <v>7930</v>
      </c>
      <c r="D93" s="16">
        <f>C93/C92</f>
        <v>0.86761487964989059</v>
      </c>
      <c r="E93" s="15">
        <v>1004</v>
      </c>
      <c r="F93" s="17">
        <f>E93/E92</f>
        <v>0.83388704318936879</v>
      </c>
      <c r="G93" s="18">
        <f>C93+E93</f>
        <v>8934</v>
      </c>
      <c r="H93" s="19">
        <f>G93/G92</f>
        <v>0.86368909512761016</v>
      </c>
      <c r="K93" s="4"/>
      <c r="L93" s="4"/>
    </row>
    <row r="94" spans="1:12" ht="12.75" customHeight="1" x14ac:dyDescent="0.2">
      <c r="A94" s="20"/>
      <c r="B94" s="21" t="s">
        <v>5</v>
      </c>
      <c r="C94" s="22">
        <v>1210</v>
      </c>
      <c r="D94" s="23">
        <f>C94/C92</f>
        <v>0.13238512035010941</v>
      </c>
      <c r="E94" s="22">
        <v>200</v>
      </c>
      <c r="F94" s="24">
        <f>E94/E92</f>
        <v>0.16611295681063123</v>
      </c>
      <c r="G94" s="25">
        <f>C94+E94</f>
        <v>1410</v>
      </c>
      <c r="H94" s="26">
        <f>G94/G92</f>
        <v>0.13631090487238978</v>
      </c>
      <c r="K94" s="4"/>
      <c r="L94" s="4"/>
    </row>
    <row r="95" spans="1:12" ht="12.75" customHeight="1" x14ac:dyDescent="0.2">
      <c r="A95" s="14" t="s">
        <v>11</v>
      </c>
      <c r="B95" s="8" t="s">
        <v>3</v>
      </c>
      <c r="C95" s="9">
        <f>C96+C97</f>
        <v>9358.64</v>
      </c>
      <c r="D95" s="10">
        <f>D96+D97</f>
        <v>1</v>
      </c>
      <c r="E95" s="9">
        <f>E96+E97</f>
        <v>2517.16</v>
      </c>
      <c r="F95" s="11">
        <f>F96+F97</f>
        <v>1</v>
      </c>
      <c r="G95" s="12">
        <f>G96+G97</f>
        <v>11875.800000000001</v>
      </c>
      <c r="H95" s="13">
        <f>G95/G95</f>
        <v>1</v>
      </c>
      <c r="K95" s="4"/>
      <c r="L95" s="4"/>
    </row>
    <row r="96" spans="1:12" ht="12.75" customHeight="1" x14ac:dyDescent="0.2">
      <c r="A96" s="14"/>
      <c r="B96" s="8" t="s">
        <v>4</v>
      </c>
      <c r="C96" s="15">
        <v>7978.44</v>
      </c>
      <c r="D96" s="16">
        <f>C96/C95</f>
        <v>0.85252130651462177</v>
      </c>
      <c r="E96" s="15">
        <v>2047.16</v>
      </c>
      <c r="F96" s="17">
        <f>E96/E95</f>
        <v>0.81328163485833249</v>
      </c>
      <c r="G96" s="18">
        <f>C96+E96</f>
        <v>10025.6</v>
      </c>
      <c r="H96" s="19">
        <f>G96/G95</f>
        <v>0.84420417992893104</v>
      </c>
      <c r="K96" s="4"/>
      <c r="L96" s="4"/>
    </row>
    <row r="97" spans="1:12" ht="12.75" customHeight="1" x14ac:dyDescent="0.2">
      <c r="A97" s="20"/>
      <c r="B97" s="21" t="s">
        <v>5</v>
      </c>
      <c r="C97" s="22">
        <v>1380.2</v>
      </c>
      <c r="D97" s="23">
        <f>C97/C95</f>
        <v>0.14747869348537823</v>
      </c>
      <c r="E97" s="22">
        <v>470</v>
      </c>
      <c r="F97" s="24">
        <f>E97/E95</f>
        <v>0.18671836514166759</v>
      </c>
      <c r="G97" s="25">
        <f>C97+E97</f>
        <v>1850.2</v>
      </c>
      <c r="H97" s="26">
        <f>G97/G95</f>
        <v>0.15579582007106887</v>
      </c>
      <c r="K97" s="4"/>
      <c r="L97" s="4"/>
    </row>
    <row r="98" spans="1:12" ht="12.75" customHeight="1" x14ac:dyDescent="0.2">
      <c r="A98" s="14" t="s">
        <v>12</v>
      </c>
      <c r="B98" s="8" t="s">
        <v>3</v>
      </c>
      <c r="C98" s="9">
        <f>C99+C100</f>
        <v>645.59</v>
      </c>
      <c r="D98" s="10">
        <f>D99+D100</f>
        <v>0.99999999999999989</v>
      </c>
      <c r="E98" s="9">
        <f>E99+E100</f>
        <v>5392.3099999999995</v>
      </c>
      <c r="F98" s="11">
        <f>F99+F100</f>
        <v>1</v>
      </c>
      <c r="G98" s="12">
        <f>G99+G100</f>
        <v>6037.9</v>
      </c>
      <c r="H98" s="13">
        <f>G98/G98</f>
        <v>1</v>
      </c>
      <c r="K98" s="4"/>
      <c r="L98" s="4"/>
    </row>
    <row r="99" spans="1:12" ht="12.75" customHeight="1" x14ac:dyDescent="0.2">
      <c r="A99" s="14"/>
      <c r="B99" s="8" t="s">
        <v>4</v>
      </c>
      <c r="C99" s="15">
        <v>583.26</v>
      </c>
      <c r="D99" s="16">
        <f>C99/C98</f>
        <v>0.90345265571028044</v>
      </c>
      <c r="E99" s="15">
        <v>4073.94</v>
      </c>
      <c r="F99" s="17">
        <f>E99/E98</f>
        <v>0.75550923444683271</v>
      </c>
      <c r="G99" s="18">
        <f>C99+E99</f>
        <v>4657.2</v>
      </c>
      <c r="H99" s="19">
        <f>G99/G98</f>
        <v>0.77132777952599418</v>
      </c>
      <c r="K99" s="4"/>
      <c r="L99" s="4"/>
    </row>
    <row r="100" spans="1:12" ht="12.75" customHeight="1" x14ac:dyDescent="0.2">
      <c r="A100" s="20"/>
      <c r="B100" s="21" t="s">
        <v>5</v>
      </c>
      <c r="C100" s="22">
        <v>62.33</v>
      </c>
      <c r="D100" s="23">
        <f>C100/C98</f>
        <v>9.6547344289719478E-2</v>
      </c>
      <c r="E100" s="22">
        <v>1318.37</v>
      </c>
      <c r="F100" s="24">
        <f>E100/E98</f>
        <v>0.24449076555316737</v>
      </c>
      <c r="G100" s="25">
        <f>C100+E100</f>
        <v>1380.6999999999998</v>
      </c>
      <c r="H100" s="26">
        <f>G100/G98</f>
        <v>0.22867222047400584</v>
      </c>
      <c r="K100" s="4"/>
      <c r="L100" s="4"/>
    </row>
    <row r="101" spans="1:12" ht="12.75" customHeight="1" x14ac:dyDescent="0.2">
      <c r="A101" s="14" t="s">
        <v>13</v>
      </c>
      <c r="B101" s="8" t="s">
        <v>3</v>
      </c>
      <c r="C101" s="9">
        <f>C102+C103</f>
        <v>46448.229999999996</v>
      </c>
      <c r="D101" s="10">
        <f>D102+D103</f>
        <v>1</v>
      </c>
      <c r="E101" s="9">
        <f>E102+E103</f>
        <v>13111.470000000001</v>
      </c>
      <c r="F101" s="11">
        <f>F102+F103</f>
        <v>0.99999999999999989</v>
      </c>
      <c r="G101" s="12">
        <f>G102+G103</f>
        <v>59559.7</v>
      </c>
      <c r="H101" s="13">
        <f>G101/G101</f>
        <v>1</v>
      </c>
      <c r="K101" s="4"/>
      <c r="L101" s="4"/>
    </row>
    <row r="102" spans="1:12" ht="12.75" customHeight="1" x14ac:dyDescent="0.2">
      <c r="A102" s="14"/>
      <c r="B102" s="8" t="s">
        <v>4</v>
      </c>
      <c r="C102" s="15">
        <f>C90+C93+C96+C99</f>
        <v>32278.699999999997</v>
      </c>
      <c r="D102" s="16">
        <f>C102/C101</f>
        <v>0.69493929047457781</v>
      </c>
      <c r="E102" s="15">
        <f>E90+E93+E96+E99</f>
        <v>9538.1</v>
      </c>
      <c r="F102" s="17">
        <f>E102/E101</f>
        <v>0.72746229065085755</v>
      </c>
      <c r="G102" s="18">
        <f>C102+E102</f>
        <v>41816.799999999996</v>
      </c>
      <c r="H102" s="19">
        <f>G102/G101</f>
        <v>0.70209890244578121</v>
      </c>
      <c r="K102" s="4"/>
      <c r="L102" s="4"/>
    </row>
    <row r="103" spans="1:12" ht="12.75" customHeight="1" x14ac:dyDescent="0.2">
      <c r="A103" s="27"/>
      <c r="B103" s="28" t="s">
        <v>5</v>
      </c>
      <c r="C103" s="29">
        <f>C91+C94+C97+C100</f>
        <v>14169.53</v>
      </c>
      <c r="D103" s="23">
        <f>C103/C101</f>
        <v>0.30506070952542219</v>
      </c>
      <c r="E103" s="29">
        <f>E91+E94+E97+E100</f>
        <v>3573.37</v>
      </c>
      <c r="F103" s="24">
        <f>E103/E101</f>
        <v>0.27253770934914234</v>
      </c>
      <c r="G103" s="30">
        <f>C103+E103</f>
        <v>17742.900000000001</v>
      </c>
      <c r="H103" s="26">
        <f>G103/G101</f>
        <v>0.29790109755421873</v>
      </c>
      <c r="K103" s="4"/>
      <c r="L103" s="4"/>
    </row>
    <row r="104" spans="1:12" ht="15" customHeight="1" x14ac:dyDescent="0.25">
      <c r="A104" s="41" t="s">
        <v>36</v>
      </c>
      <c r="B104" s="5"/>
      <c r="C104" s="5"/>
      <c r="D104" s="5"/>
      <c r="E104" s="5"/>
      <c r="F104" s="5"/>
      <c r="G104" s="5"/>
      <c r="H104" s="6"/>
      <c r="K104" s="4"/>
      <c r="L104" s="4"/>
    </row>
    <row r="105" spans="1:12" ht="12.75" customHeight="1" x14ac:dyDescent="0.2">
      <c r="A105" s="7" t="s">
        <v>8</v>
      </c>
      <c r="B105" s="8" t="s">
        <v>3</v>
      </c>
      <c r="C105" s="9">
        <f>C106+C107</f>
        <v>26454.09</v>
      </c>
      <c r="D105" s="10">
        <f>D106+D107</f>
        <v>1</v>
      </c>
      <c r="E105" s="9">
        <f>E106+E107</f>
        <v>3934.5</v>
      </c>
      <c r="F105" s="11">
        <f>F106+F107</f>
        <v>1</v>
      </c>
      <c r="G105" s="12">
        <f>G106+G107</f>
        <v>30388.589999999997</v>
      </c>
      <c r="H105" s="13">
        <f>G105/G105</f>
        <v>1</v>
      </c>
      <c r="K105" s="4"/>
      <c r="L105" s="4"/>
    </row>
    <row r="106" spans="1:12" ht="12.75" customHeight="1" x14ac:dyDescent="0.2">
      <c r="A106" s="14"/>
      <c r="B106" s="8" t="s">
        <v>4</v>
      </c>
      <c r="C106" s="15">
        <v>15472.93</v>
      </c>
      <c r="D106" s="16">
        <f>C106/C105</f>
        <v>0.58489745820022543</v>
      </c>
      <c r="E106" s="15">
        <v>2403.3333333333335</v>
      </c>
      <c r="F106" s="17">
        <f>E106/E105</f>
        <v>0.61083576905155257</v>
      </c>
      <c r="G106" s="18">
        <f>C106+E106</f>
        <v>17876.263333333332</v>
      </c>
      <c r="H106" s="19">
        <f>G106/G105</f>
        <v>0.58825576748817021</v>
      </c>
      <c r="K106" s="4"/>
      <c r="L106" s="4"/>
    </row>
    <row r="107" spans="1:12" ht="12.75" customHeight="1" x14ac:dyDescent="0.2">
      <c r="A107" s="20"/>
      <c r="B107" s="21" t="s">
        <v>5</v>
      </c>
      <c r="C107" s="22">
        <v>10981.16</v>
      </c>
      <c r="D107" s="23">
        <f>C107/C105</f>
        <v>0.41510254179977463</v>
      </c>
      <c r="E107" s="22">
        <v>1531.1666666666667</v>
      </c>
      <c r="F107" s="24">
        <f>E107/E105</f>
        <v>0.38916423094844749</v>
      </c>
      <c r="G107" s="25">
        <f>C107+E107</f>
        <v>12512.326666666666</v>
      </c>
      <c r="H107" s="26">
        <f>G107/G105</f>
        <v>0.41174423251182984</v>
      </c>
      <c r="K107" s="4"/>
      <c r="L107" s="4"/>
    </row>
    <row r="108" spans="1:12" ht="12.75" customHeight="1" x14ac:dyDescent="0.2">
      <c r="A108" s="14" t="s">
        <v>10</v>
      </c>
      <c r="B108" s="8" t="s">
        <v>3</v>
      </c>
      <c r="C108" s="9">
        <f>C109+C110</f>
        <v>9059.4599999999991</v>
      </c>
      <c r="D108" s="10">
        <f>D109+D110</f>
        <v>1.0000000000000002</v>
      </c>
      <c r="E108" s="9">
        <f>E109+E110</f>
        <v>1158.83</v>
      </c>
      <c r="F108" s="11">
        <f>F109+F110</f>
        <v>1</v>
      </c>
      <c r="G108" s="12">
        <f>G109+G110</f>
        <v>10218.290000000001</v>
      </c>
      <c r="H108" s="13">
        <f>G108/G108</f>
        <v>1</v>
      </c>
      <c r="K108" s="4"/>
      <c r="L108" s="4"/>
    </row>
    <row r="109" spans="1:12" ht="12.75" customHeight="1" x14ac:dyDescent="0.2">
      <c r="A109" s="14"/>
      <c r="B109" s="8" t="s">
        <v>4</v>
      </c>
      <c r="C109" s="15">
        <v>7861.08</v>
      </c>
      <c r="D109" s="16">
        <f>C109/C108</f>
        <v>0.86772059261810319</v>
      </c>
      <c r="E109" s="15">
        <v>949.1</v>
      </c>
      <c r="F109" s="17">
        <f>E109/E108</f>
        <v>0.81901573138424111</v>
      </c>
      <c r="G109" s="18">
        <f>C109+E109</f>
        <v>8810.18</v>
      </c>
      <c r="H109" s="19">
        <f>G109/G108</f>
        <v>0.8621970995146937</v>
      </c>
      <c r="K109" s="4"/>
      <c r="L109" s="4"/>
    </row>
    <row r="110" spans="1:12" ht="12.75" customHeight="1" x14ac:dyDescent="0.2">
      <c r="A110" s="20"/>
      <c r="B110" s="21" t="s">
        <v>5</v>
      </c>
      <c r="C110" s="22">
        <v>1198.3800000000001</v>
      </c>
      <c r="D110" s="23">
        <f>C110/C108</f>
        <v>0.13227940738189695</v>
      </c>
      <c r="E110" s="22">
        <v>209.73</v>
      </c>
      <c r="F110" s="24">
        <f>E110/E108</f>
        <v>0.180984268615759</v>
      </c>
      <c r="G110" s="25">
        <f>C110+E110</f>
        <v>1408.1100000000001</v>
      </c>
      <c r="H110" s="26">
        <f>G110/G108</f>
        <v>0.13780290048530625</v>
      </c>
      <c r="K110" s="4"/>
      <c r="L110" s="4"/>
    </row>
    <row r="111" spans="1:12" ht="12.75" customHeight="1" x14ac:dyDescent="0.2">
      <c r="A111" s="14" t="s">
        <v>11</v>
      </c>
      <c r="B111" s="8" t="s">
        <v>3</v>
      </c>
      <c r="C111" s="9">
        <f>C112+C113</f>
        <v>9041.17</v>
      </c>
      <c r="D111" s="10">
        <f>D112+D113</f>
        <v>1</v>
      </c>
      <c r="E111" s="9">
        <f>E112+E113</f>
        <v>2565.06</v>
      </c>
      <c r="F111" s="11">
        <f>F112+F113</f>
        <v>1</v>
      </c>
      <c r="G111" s="12">
        <f>G112+G113</f>
        <v>11606.230000000001</v>
      </c>
      <c r="H111" s="13">
        <f>G111/G111</f>
        <v>1</v>
      </c>
      <c r="K111" s="4"/>
      <c r="L111" s="4"/>
    </row>
    <row r="112" spans="1:12" ht="12.75" customHeight="1" x14ac:dyDescent="0.2">
      <c r="A112" s="14"/>
      <c r="B112" s="8" t="s">
        <v>4</v>
      </c>
      <c r="C112" s="15">
        <v>7702.8</v>
      </c>
      <c r="D112" s="16">
        <f>C112/C111</f>
        <v>0.85196938006917244</v>
      </c>
      <c r="E112" s="15">
        <v>2050.58</v>
      </c>
      <c r="F112" s="17">
        <f>E112/E111</f>
        <v>0.79942769369917277</v>
      </c>
      <c r="G112" s="18">
        <f>C112+E112</f>
        <v>9753.380000000001</v>
      </c>
      <c r="H112" s="19">
        <f>G112/G111</f>
        <v>0.84035729086878341</v>
      </c>
      <c r="K112" s="4"/>
      <c r="L112" s="4"/>
    </row>
    <row r="113" spans="1:12" ht="12.75" customHeight="1" x14ac:dyDescent="0.2">
      <c r="A113" s="20"/>
      <c r="B113" s="21" t="s">
        <v>5</v>
      </c>
      <c r="C113" s="22">
        <v>1338.37</v>
      </c>
      <c r="D113" s="23">
        <f>C113/C111</f>
        <v>0.14803061993082753</v>
      </c>
      <c r="E113" s="22">
        <v>514.48</v>
      </c>
      <c r="F113" s="24">
        <f>E113/E111</f>
        <v>0.20057230630082729</v>
      </c>
      <c r="G113" s="25">
        <f>C113+E113</f>
        <v>1852.85</v>
      </c>
      <c r="H113" s="26">
        <f>G113/G111</f>
        <v>0.15964270913121656</v>
      </c>
      <c r="K113" s="4"/>
      <c r="L113" s="4"/>
    </row>
    <row r="114" spans="1:12" ht="12.75" customHeight="1" x14ac:dyDescent="0.2">
      <c r="A114" s="14" t="s">
        <v>12</v>
      </c>
      <c r="B114" s="8" t="s">
        <v>3</v>
      </c>
      <c r="C114" s="9">
        <f>C115+C116</f>
        <v>616</v>
      </c>
      <c r="D114" s="10">
        <f>D115+D116</f>
        <v>1</v>
      </c>
      <c r="E114" s="9">
        <f>E115+E116</f>
        <v>5483.9400000000005</v>
      </c>
      <c r="F114" s="11">
        <f>F115+F116</f>
        <v>0.99999999999999989</v>
      </c>
      <c r="G114" s="12">
        <f>G115+G116</f>
        <v>6099.9400000000005</v>
      </c>
      <c r="H114" s="13">
        <f>G114/G114</f>
        <v>1</v>
      </c>
      <c r="K114" s="4"/>
      <c r="L114" s="4"/>
    </row>
    <row r="115" spans="1:12" ht="12.75" customHeight="1" x14ac:dyDescent="0.2">
      <c r="A115" s="14"/>
      <c r="B115" s="8" t="s">
        <v>4</v>
      </c>
      <c r="C115" s="15">
        <v>563.29999999999995</v>
      </c>
      <c r="D115" s="16">
        <f>C115/C114</f>
        <v>0.9144480519480519</v>
      </c>
      <c r="E115" s="15">
        <v>4256.22</v>
      </c>
      <c r="F115" s="17">
        <f>E115/E114</f>
        <v>0.7761244652567314</v>
      </c>
      <c r="G115" s="18">
        <f>C115+E115</f>
        <v>4819.5200000000004</v>
      </c>
      <c r="H115" s="19">
        <f>G115/G114</f>
        <v>0.79009301730836701</v>
      </c>
      <c r="K115" s="4"/>
      <c r="L115" s="4"/>
    </row>
    <row r="116" spans="1:12" ht="12.75" customHeight="1" x14ac:dyDescent="0.2">
      <c r="A116" s="20"/>
      <c r="B116" s="21" t="s">
        <v>5</v>
      </c>
      <c r="C116" s="22">
        <v>52.7</v>
      </c>
      <c r="D116" s="23">
        <f>C116/C114</f>
        <v>8.555194805194806E-2</v>
      </c>
      <c r="E116" s="22">
        <v>1227.72</v>
      </c>
      <c r="F116" s="24">
        <f>E116/E114</f>
        <v>0.22387553474326852</v>
      </c>
      <c r="G116" s="25">
        <f>C116+E116</f>
        <v>1280.42</v>
      </c>
      <c r="H116" s="26">
        <f>G116/G114</f>
        <v>0.20990698269163302</v>
      </c>
      <c r="K116" s="4"/>
      <c r="L116" s="4"/>
    </row>
    <row r="117" spans="1:12" ht="12.75" customHeight="1" x14ac:dyDescent="0.2">
      <c r="A117" s="14" t="s">
        <v>13</v>
      </c>
      <c r="B117" s="8" t="s">
        <v>3</v>
      </c>
      <c r="C117" s="9">
        <f>C118+C119</f>
        <v>45170.720000000001</v>
      </c>
      <c r="D117" s="10">
        <f>D118+D119</f>
        <v>1</v>
      </c>
      <c r="E117" s="9">
        <f>E118+E119</f>
        <v>13142.330000000002</v>
      </c>
      <c r="F117" s="11">
        <f>F118+F119</f>
        <v>0.99999999999999989</v>
      </c>
      <c r="G117" s="12">
        <f>G118+G119</f>
        <v>58313.05</v>
      </c>
      <c r="H117" s="13">
        <f>G117/G117</f>
        <v>1</v>
      </c>
      <c r="K117" s="4"/>
      <c r="L117" s="4"/>
    </row>
    <row r="118" spans="1:12" ht="12.75" customHeight="1" x14ac:dyDescent="0.2">
      <c r="A118" s="14"/>
      <c r="B118" s="8" t="s">
        <v>4</v>
      </c>
      <c r="C118" s="15">
        <f>C106+C109+C112+C115</f>
        <v>31600.11</v>
      </c>
      <c r="D118" s="16">
        <f>C118/C117</f>
        <v>0.69957065107662664</v>
      </c>
      <c r="E118" s="15">
        <f>E106+E109+E112+E115</f>
        <v>9659.2333333333336</v>
      </c>
      <c r="F118" s="17">
        <f>E118/E117</f>
        <v>0.73497114540065056</v>
      </c>
      <c r="G118" s="18">
        <f>C118+E118</f>
        <v>41259.343333333338</v>
      </c>
      <c r="H118" s="19">
        <f>G118/G117</f>
        <v>0.70754905348516905</v>
      </c>
      <c r="K118" s="4"/>
      <c r="L118" s="4"/>
    </row>
    <row r="119" spans="1:12" ht="12.75" customHeight="1" x14ac:dyDescent="0.2">
      <c r="A119" s="27"/>
      <c r="B119" s="28" t="s">
        <v>5</v>
      </c>
      <c r="C119" s="29">
        <f>C107+C110+C113+C116</f>
        <v>13570.61</v>
      </c>
      <c r="D119" s="23">
        <f>C119/C117</f>
        <v>0.30042934892337336</v>
      </c>
      <c r="E119" s="29">
        <f>E107+E110+E113+E116</f>
        <v>3483.0966666666673</v>
      </c>
      <c r="F119" s="24">
        <f>E119/E117</f>
        <v>0.26502885459934933</v>
      </c>
      <c r="G119" s="30">
        <f>C119+E119</f>
        <v>17053.706666666669</v>
      </c>
      <c r="H119" s="26">
        <f>G119/G117</f>
        <v>0.29245094651483106</v>
      </c>
      <c r="K119" s="4"/>
      <c r="L119" s="4"/>
    </row>
    <row r="120" spans="1:12" ht="15" customHeight="1" x14ac:dyDescent="0.25">
      <c r="A120" s="41" t="s">
        <v>35</v>
      </c>
      <c r="B120" s="5"/>
      <c r="C120" s="5"/>
      <c r="D120" s="5"/>
      <c r="E120" s="5"/>
      <c r="F120" s="5"/>
      <c r="G120" s="5"/>
      <c r="H120" s="6"/>
      <c r="K120" s="4"/>
      <c r="L120" s="4"/>
    </row>
    <row r="121" spans="1:12" ht="12.75" customHeight="1" x14ac:dyDescent="0.2">
      <c r="A121" s="7" t="s">
        <v>8</v>
      </c>
      <c r="B121" s="8" t="s">
        <v>3</v>
      </c>
      <c r="C121" s="9">
        <f>C122+C123</f>
        <v>25532.1</v>
      </c>
      <c r="D121" s="10">
        <f>D122+D123</f>
        <v>1</v>
      </c>
      <c r="E121" s="9">
        <f>E122+E123</f>
        <v>3788.8333333333335</v>
      </c>
      <c r="F121" s="11">
        <f>F122+F123</f>
        <v>1</v>
      </c>
      <c r="G121" s="12">
        <f>G122+G123</f>
        <v>29320.933333333334</v>
      </c>
      <c r="H121" s="13">
        <f>G121/G121</f>
        <v>1</v>
      </c>
      <c r="K121" s="4"/>
      <c r="L121" s="4"/>
    </row>
    <row r="122" spans="1:12" ht="12.75" customHeight="1" x14ac:dyDescent="0.2">
      <c r="A122" s="14"/>
      <c r="B122" s="8" t="s">
        <v>4</v>
      </c>
      <c r="C122" s="15">
        <v>15120.866666666667</v>
      </c>
      <c r="D122" s="16">
        <f>C122/C121</f>
        <v>0.59222965077947631</v>
      </c>
      <c r="E122" s="15">
        <v>2358.0833333333335</v>
      </c>
      <c r="F122" s="17">
        <f>E122/E121</f>
        <v>0.62237716095543927</v>
      </c>
      <c r="G122" s="18">
        <f>C122+E122</f>
        <v>17478.95</v>
      </c>
      <c r="H122" s="19">
        <f>G122/G121</f>
        <v>0.59612529387422863</v>
      </c>
      <c r="K122" s="4"/>
      <c r="L122" s="4"/>
    </row>
    <row r="123" spans="1:12" ht="12.75" customHeight="1" x14ac:dyDescent="0.2">
      <c r="A123" s="20"/>
      <c r="B123" s="21" t="s">
        <v>5</v>
      </c>
      <c r="C123" s="22">
        <v>10411.233333333334</v>
      </c>
      <c r="D123" s="23">
        <f>C123/C121</f>
        <v>0.40777034922052374</v>
      </c>
      <c r="E123" s="22">
        <v>1430.75</v>
      </c>
      <c r="F123" s="24">
        <f>E123/E121</f>
        <v>0.37762283904456073</v>
      </c>
      <c r="G123" s="25">
        <f>C123+E123</f>
        <v>11841.983333333334</v>
      </c>
      <c r="H123" s="26">
        <f>G123/G121</f>
        <v>0.40387470612577137</v>
      </c>
      <c r="K123" s="4"/>
      <c r="L123" s="4"/>
    </row>
    <row r="124" spans="1:12" ht="12.75" customHeight="1" x14ac:dyDescent="0.2">
      <c r="A124" s="14" t="s">
        <v>10</v>
      </c>
      <c r="B124" s="8" t="s">
        <v>3</v>
      </c>
      <c r="C124" s="9">
        <f>C125+C126</f>
        <v>8887.2000000000007</v>
      </c>
      <c r="D124" s="10">
        <f>D125+D126</f>
        <v>0.99999999999999989</v>
      </c>
      <c r="E124" s="9">
        <f>E125+E126</f>
        <v>1042.7083333333333</v>
      </c>
      <c r="F124" s="11">
        <f>F125+F126</f>
        <v>1</v>
      </c>
      <c r="G124" s="12">
        <f>G125+G126</f>
        <v>9929.9083333333328</v>
      </c>
      <c r="H124" s="13">
        <f>G124/G124</f>
        <v>1</v>
      </c>
      <c r="K124" s="4"/>
      <c r="L124" s="4"/>
    </row>
    <row r="125" spans="1:12" ht="12.75" customHeight="1" x14ac:dyDescent="0.2">
      <c r="A125" s="14"/>
      <c r="B125" s="8" t="s">
        <v>4</v>
      </c>
      <c r="C125" s="15">
        <v>7763.6</v>
      </c>
      <c r="D125" s="16">
        <f>C125/C124</f>
        <v>0.87357097848591225</v>
      </c>
      <c r="E125" s="15">
        <v>852.54166666666663</v>
      </c>
      <c r="F125" s="17">
        <f>E125/E124</f>
        <v>0.81762237762237766</v>
      </c>
      <c r="G125" s="18">
        <f>C125+E125</f>
        <v>8616.1416666666664</v>
      </c>
      <c r="H125" s="19">
        <f>G125/G124</f>
        <v>0.86769599249405627</v>
      </c>
      <c r="K125" s="4"/>
      <c r="L125" s="4"/>
    </row>
    <row r="126" spans="1:12" ht="12.75" customHeight="1" x14ac:dyDescent="0.2">
      <c r="A126" s="20"/>
      <c r="B126" s="21" t="s">
        <v>5</v>
      </c>
      <c r="C126" s="22">
        <v>1123.5999999999999</v>
      </c>
      <c r="D126" s="23">
        <f>C126/C124</f>
        <v>0.12642902151408766</v>
      </c>
      <c r="E126" s="22">
        <v>190.16666666666666</v>
      </c>
      <c r="F126" s="24">
        <f>E126/E124</f>
        <v>0.18237762237762239</v>
      </c>
      <c r="G126" s="25">
        <f>C126+E126</f>
        <v>1313.7666666666667</v>
      </c>
      <c r="H126" s="26">
        <f>G126/G124</f>
        <v>0.13230400750594376</v>
      </c>
      <c r="K126" s="4"/>
      <c r="L126" s="4"/>
    </row>
    <row r="127" spans="1:12" ht="12.75" customHeight="1" x14ac:dyDescent="0.2">
      <c r="A127" s="14" t="s">
        <v>11</v>
      </c>
      <c r="B127" s="8" t="s">
        <v>3</v>
      </c>
      <c r="C127" s="9">
        <f>C128+C129</f>
        <v>8772.7999999999993</v>
      </c>
      <c r="D127" s="10">
        <f>D128+D129</f>
        <v>1</v>
      </c>
      <c r="E127" s="9">
        <f>E128+E129</f>
        <v>2565.1875</v>
      </c>
      <c r="F127" s="11">
        <f>F128+F129</f>
        <v>0.99999999999999989</v>
      </c>
      <c r="G127" s="12">
        <f>G128+G129</f>
        <v>11337.987499999999</v>
      </c>
      <c r="H127" s="13">
        <f>G127/G127</f>
        <v>1</v>
      </c>
      <c r="K127" s="4"/>
      <c r="L127" s="4"/>
    </row>
    <row r="128" spans="1:12" ht="12.75" customHeight="1" x14ac:dyDescent="0.2">
      <c r="A128" s="14"/>
      <c r="B128" s="8" t="s">
        <v>4</v>
      </c>
      <c r="C128" s="15">
        <v>7529.1333333333332</v>
      </c>
      <c r="D128" s="16">
        <f>C128/C127</f>
        <v>0.85823606298255217</v>
      </c>
      <c r="E128" s="15">
        <v>2087.7291666666665</v>
      </c>
      <c r="F128" s="17">
        <f>E128/E127</f>
        <v>0.81387000625360384</v>
      </c>
      <c r="G128" s="18">
        <f>C128+E128</f>
        <v>9616.8624999999993</v>
      </c>
      <c r="H128" s="19">
        <f>G128/G127</f>
        <v>0.84819836853762631</v>
      </c>
      <c r="K128" s="4"/>
      <c r="L128" s="4"/>
    </row>
    <row r="129" spans="1:12" ht="12.75" customHeight="1" x14ac:dyDescent="0.2">
      <c r="A129" s="20"/>
      <c r="B129" s="21" t="s">
        <v>5</v>
      </c>
      <c r="C129" s="22">
        <v>1243.6666666666667</v>
      </c>
      <c r="D129" s="23">
        <f>C129/C127</f>
        <v>0.14176393701744788</v>
      </c>
      <c r="E129" s="22">
        <v>477.45833333333331</v>
      </c>
      <c r="F129" s="24">
        <f>E129/E127</f>
        <v>0.18612999374639605</v>
      </c>
      <c r="G129" s="25">
        <f>C129+E129</f>
        <v>1721.125</v>
      </c>
      <c r="H129" s="26">
        <f>G129/G127</f>
        <v>0.15180163146237374</v>
      </c>
      <c r="K129" s="4"/>
      <c r="L129" s="4"/>
    </row>
    <row r="130" spans="1:12" ht="12.75" customHeight="1" x14ac:dyDescent="0.2">
      <c r="A130" s="14" t="s">
        <v>12</v>
      </c>
      <c r="B130" s="8" t="s">
        <v>3</v>
      </c>
      <c r="C130" s="9">
        <f>C131+C132</f>
        <v>599.36666666666667</v>
      </c>
      <c r="D130" s="10">
        <f>D131+D132</f>
        <v>1</v>
      </c>
      <c r="E130" s="9">
        <f>E131+E132</f>
        <v>5360.6624999999995</v>
      </c>
      <c r="F130" s="11">
        <f>F131+F132</f>
        <v>1</v>
      </c>
      <c r="G130" s="12">
        <f>G131+G132</f>
        <v>5960.0291666666662</v>
      </c>
      <c r="H130" s="13">
        <f>G130/G130</f>
        <v>1</v>
      </c>
      <c r="K130" s="4"/>
      <c r="L130" s="4"/>
    </row>
    <row r="131" spans="1:12" ht="12.75" customHeight="1" x14ac:dyDescent="0.2">
      <c r="A131" s="14"/>
      <c r="B131" s="8" t="s">
        <v>4</v>
      </c>
      <c r="C131" s="15">
        <v>531.6</v>
      </c>
      <c r="D131" s="16">
        <f>C131/C130</f>
        <v>0.886936210444358</v>
      </c>
      <c r="E131" s="15">
        <v>4199.0999999999995</v>
      </c>
      <c r="F131" s="17">
        <f>E131/E130</f>
        <v>0.78331736049415535</v>
      </c>
      <c r="G131" s="18">
        <f>C131+E131</f>
        <v>4730.7</v>
      </c>
      <c r="H131" s="19">
        <f>G131/G130</f>
        <v>0.79373772639535467</v>
      </c>
      <c r="K131" s="4"/>
      <c r="L131" s="4"/>
    </row>
    <row r="132" spans="1:12" ht="12.75" customHeight="1" x14ac:dyDescent="0.2">
      <c r="A132" s="20"/>
      <c r="B132" s="21" t="s">
        <v>5</v>
      </c>
      <c r="C132" s="22">
        <v>67.766666666666666</v>
      </c>
      <c r="D132" s="23">
        <f>C132/C130</f>
        <v>0.11306378955564206</v>
      </c>
      <c r="E132" s="22">
        <v>1161.5625</v>
      </c>
      <c r="F132" s="24">
        <f>E132/E130</f>
        <v>0.21668263950584468</v>
      </c>
      <c r="G132" s="25">
        <f>C132+E132</f>
        <v>1229.3291666666667</v>
      </c>
      <c r="H132" s="26">
        <f>G132/G130</f>
        <v>0.20626227360464541</v>
      </c>
      <c r="K132" s="4"/>
      <c r="L132" s="4"/>
    </row>
    <row r="133" spans="1:12" ht="12.75" customHeight="1" x14ac:dyDescent="0.2">
      <c r="A133" s="14" t="s">
        <v>13</v>
      </c>
      <c r="B133" s="8" t="s">
        <v>3</v>
      </c>
      <c r="C133" s="9">
        <f>C134+C135</f>
        <v>43791.46666666666</v>
      </c>
      <c r="D133" s="10">
        <f>D134+D135</f>
        <v>1</v>
      </c>
      <c r="E133" s="9">
        <f>E134+E135</f>
        <v>12757.391666666666</v>
      </c>
      <c r="F133" s="11">
        <f>F134+F135</f>
        <v>1</v>
      </c>
      <c r="G133" s="12">
        <f>G134+G135</f>
        <v>56548.858333333323</v>
      </c>
      <c r="H133" s="13">
        <f>G133/G133</f>
        <v>1</v>
      </c>
      <c r="K133" s="4"/>
      <c r="L133" s="4"/>
    </row>
    <row r="134" spans="1:12" ht="12.75" customHeight="1" x14ac:dyDescent="0.2">
      <c r="A134" s="14"/>
      <c r="B134" s="8" t="s">
        <v>4</v>
      </c>
      <c r="C134" s="15">
        <f>C122+C125+C128+C131</f>
        <v>30945.199999999997</v>
      </c>
      <c r="D134" s="16">
        <f>C134/C133</f>
        <v>0.70664908840687379</v>
      </c>
      <c r="E134" s="15">
        <f>E122+E125+E128+E131</f>
        <v>9497.4541666666664</v>
      </c>
      <c r="F134" s="17">
        <f>E134/E133</f>
        <v>0.74446676991835448</v>
      </c>
      <c r="G134" s="18">
        <f>C134+E134</f>
        <v>40442.65416666666</v>
      </c>
      <c r="H134" s="19">
        <f>G134/G133</f>
        <v>0.71518073677585303</v>
      </c>
      <c r="K134" s="4"/>
      <c r="L134" s="4"/>
    </row>
    <row r="135" spans="1:12" ht="12.75" customHeight="1" x14ac:dyDescent="0.2">
      <c r="A135" s="27"/>
      <c r="B135" s="28" t="s">
        <v>5</v>
      </c>
      <c r="C135" s="29">
        <f>C123+C126+C129+C132</f>
        <v>12846.266666666666</v>
      </c>
      <c r="D135" s="23">
        <f>C135/C133</f>
        <v>0.29335091159312626</v>
      </c>
      <c r="E135" s="29">
        <f>E123+E126+E129+E132</f>
        <v>3259.9375</v>
      </c>
      <c r="F135" s="24">
        <f>E135/E133</f>
        <v>0.25553323008164547</v>
      </c>
      <c r="G135" s="30">
        <f>C135+E135</f>
        <v>16106.204166666666</v>
      </c>
      <c r="H135" s="26">
        <f>G135/G133</f>
        <v>0.28481926322414708</v>
      </c>
      <c r="K135" s="4"/>
      <c r="L135" s="4"/>
    </row>
    <row r="136" spans="1:12" ht="15" customHeight="1" x14ac:dyDescent="0.25">
      <c r="A136" s="41" t="s">
        <v>34</v>
      </c>
      <c r="B136" s="5"/>
      <c r="C136" s="5"/>
      <c r="D136" s="5"/>
      <c r="E136" s="5"/>
      <c r="F136" s="5"/>
      <c r="G136" s="5"/>
      <c r="H136" s="6"/>
      <c r="K136" s="4"/>
      <c r="L136" s="4"/>
    </row>
    <row r="137" spans="1:12" ht="12.75" customHeight="1" x14ac:dyDescent="0.2">
      <c r="A137" s="7" t="s">
        <v>8</v>
      </c>
      <c r="B137" s="8" t="s">
        <v>3</v>
      </c>
      <c r="C137" s="9">
        <f>C138+C139</f>
        <v>24593.839999999997</v>
      </c>
      <c r="D137" s="10">
        <f>D138+D139</f>
        <v>1</v>
      </c>
      <c r="E137" s="9">
        <f>E138+E139</f>
        <v>3687.04</v>
      </c>
      <c r="F137" s="11">
        <f>F138+F139</f>
        <v>1</v>
      </c>
      <c r="G137" s="12">
        <f>G138+G139</f>
        <v>28280.879999999997</v>
      </c>
      <c r="H137" s="13">
        <f>G137/G137</f>
        <v>1</v>
      </c>
      <c r="K137" s="4"/>
      <c r="L137" s="4"/>
    </row>
    <row r="138" spans="1:12" ht="12.75" customHeight="1" x14ac:dyDescent="0.2">
      <c r="A138" s="14"/>
      <c r="B138" s="8" t="s">
        <v>4</v>
      </c>
      <c r="C138" s="15">
        <v>14916.71</v>
      </c>
      <c r="D138" s="16">
        <f>C138/C137</f>
        <v>0.6065222023075697</v>
      </c>
      <c r="E138" s="15">
        <v>2261.21</v>
      </c>
      <c r="F138" s="17">
        <f>E138/E137</f>
        <v>0.61328599635479952</v>
      </c>
      <c r="G138" s="18">
        <f>C138+E138</f>
        <v>17177.919999999998</v>
      </c>
      <c r="H138" s="19">
        <f>G138/G137</f>
        <v>0.60740401288785917</v>
      </c>
      <c r="K138" s="4"/>
      <c r="L138" s="4"/>
    </row>
    <row r="139" spans="1:12" ht="12.75" customHeight="1" x14ac:dyDescent="0.2">
      <c r="A139" s="20"/>
      <c r="B139" s="21" t="s">
        <v>5</v>
      </c>
      <c r="C139" s="22">
        <v>9677.1299999999992</v>
      </c>
      <c r="D139" s="23">
        <f>C139/C137</f>
        <v>0.3934777976924303</v>
      </c>
      <c r="E139" s="22">
        <v>1425.83</v>
      </c>
      <c r="F139" s="24">
        <f>E139/E137</f>
        <v>0.38671400364520048</v>
      </c>
      <c r="G139" s="25">
        <f>C139+E139</f>
        <v>11102.96</v>
      </c>
      <c r="H139" s="26">
        <f>G139/G137</f>
        <v>0.39259598711214078</v>
      </c>
      <c r="K139" s="4"/>
      <c r="L139" s="4"/>
    </row>
    <row r="140" spans="1:12" ht="12.75" customHeight="1" x14ac:dyDescent="0.2">
      <c r="A140" s="14" t="s">
        <v>10</v>
      </c>
      <c r="B140" s="8" t="s">
        <v>3</v>
      </c>
      <c r="C140" s="9">
        <f>C141+C142</f>
        <v>8389.52</v>
      </c>
      <c r="D140" s="10">
        <f>D141+D142</f>
        <v>1</v>
      </c>
      <c r="E140" s="9">
        <f>E141+E142</f>
        <v>1011.22</v>
      </c>
      <c r="F140" s="11">
        <f>F141+F142</f>
        <v>1</v>
      </c>
      <c r="G140" s="12">
        <f>G141+G142</f>
        <v>9400.74</v>
      </c>
      <c r="H140" s="13">
        <f>G140/G140</f>
        <v>1</v>
      </c>
      <c r="K140" s="4"/>
      <c r="L140" s="4"/>
    </row>
    <row r="141" spans="1:12" ht="12.75" customHeight="1" x14ac:dyDescent="0.2">
      <c r="A141" s="14"/>
      <c r="B141" s="8" t="s">
        <v>4</v>
      </c>
      <c r="C141" s="15">
        <v>7373.02</v>
      </c>
      <c r="D141" s="16">
        <f>C141/C140</f>
        <v>0.87883692988395046</v>
      </c>
      <c r="E141" s="15">
        <v>852.9</v>
      </c>
      <c r="F141" s="17">
        <f>E141/E140</f>
        <v>0.84343664088922288</v>
      </c>
      <c r="G141" s="18">
        <f>C141+E141</f>
        <v>8225.92</v>
      </c>
      <c r="H141" s="19">
        <f>G141/G140</f>
        <v>0.87502898707974053</v>
      </c>
      <c r="K141" s="4"/>
      <c r="L141" s="4"/>
    </row>
    <row r="142" spans="1:12" ht="12.75" customHeight="1" x14ac:dyDescent="0.2">
      <c r="A142" s="20"/>
      <c r="B142" s="21" t="s">
        <v>5</v>
      </c>
      <c r="C142" s="22">
        <v>1016.5</v>
      </c>
      <c r="D142" s="23">
        <f>C142/C140</f>
        <v>0.12116307011604954</v>
      </c>
      <c r="E142" s="22">
        <v>158.32</v>
      </c>
      <c r="F142" s="24">
        <f>E142/E140</f>
        <v>0.15656335911077707</v>
      </c>
      <c r="G142" s="25">
        <f>C142+E142</f>
        <v>1174.82</v>
      </c>
      <c r="H142" s="26">
        <f>G142/G140</f>
        <v>0.12497101292025946</v>
      </c>
      <c r="K142" s="4"/>
      <c r="L142" s="4"/>
    </row>
    <row r="143" spans="1:12" ht="12.75" customHeight="1" x14ac:dyDescent="0.2">
      <c r="A143" s="14" t="s">
        <v>11</v>
      </c>
      <c r="B143" s="8" t="s">
        <v>3</v>
      </c>
      <c r="C143" s="9">
        <f>C144+C145</f>
        <v>8323.41</v>
      </c>
      <c r="D143" s="10">
        <f>D144+D145</f>
        <v>1</v>
      </c>
      <c r="E143" s="9">
        <f>E144+E145</f>
        <v>2626.66</v>
      </c>
      <c r="F143" s="11">
        <f>F144+F145</f>
        <v>1</v>
      </c>
      <c r="G143" s="12">
        <f>G144+G145</f>
        <v>10950.07</v>
      </c>
      <c r="H143" s="13">
        <f>G143/G143</f>
        <v>1</v>
      </c>
      <c r="K143" s="4"/>
      <c r="L143" s="4"/>
    </row>
    <row r="144" spans="1:12" ht="12.75" customHeight="1" x14ac:dyDescent="0.2">
      <c r="A144" s="14"/>
      <c r="B144" s="8" t="s">
        <v>4</v>
      </c>
      <c r="C144" s="15">
        <v>7153.01</v>
      </c>
      <c r="D144" s="16">
        <f>C144/C143</f>
        <v>0.85938455512824674</v>
      </c>
      <c r="E144" s="15">
        <v>2079.27</v>
      </c>
      <c r="F144" s="17">
        <f>E144/E143</f>
        <v>0.79160226294990599</v>
      </c>
      <c r="G144" s="18">
        <f>C144+E144</f>
        <v>9232.2800000000007</v>
      </c>
      <c r="H144" s="19">
        <f>G144/G143</f>
        <v>0.84312520376582079</v>
      </c>
      <c r="K144" s="4"/>
      <c r="L144" s="4"/>
    </row>
    <row r="145" spans="1:12" ht="12.75" customHeight="1" x14ac:dyDescent="0.2">
      <c r="A145" s="20"/>
      <c r="B145" s="21" t="s">
        <v>5</v>
      </c>
      <c r="C145" s="22">
        <v>1170.4000000000001</v>
      </c>
      <c r="D145" s="23">
        <f>C145/C143</f>
        <v>0.14061544487175329</v>
      </c>
      <c r="E145" s="22">
        <v>547.39</v>
      </c>
      <c r="F145" s="24">
        <f>E145/E143</f>
        <v>0.20839773705009404</v>
      </c>
      <c r="G145" s="25">
        <f>C145+E145</f>
        <v>1717.79</v>
      </c>
      <c r="H145" s="26">
        <f>G145/G143</f>
        <v>0.15687479623417933</v>
      </c>
      <c r="K145" s="4"/>
      <c r="L145" s="4"/>
    </row>
    <row r="146" spans="1:12" ht="12.75" customHeight="1" x14ac:dyDescent="0.2">
      <c r="A146" s="14" t="s">
        <v>12</v>
      </c>
      <c r="B146" s="8" t="s">
        <v>3</v>
      </c>
      <c r="C146" s="9">
        <f>C147+C148</f>
        <v>605.9</v>
      </c>
      <c r="D146" s="10">
        <f>D147+D148</f>
        <v>1</v>
      </c>
      <c r="E146" s="9">
        <f>E147+E148</f>
        <v>4970.6100000000006</v>
      </c>
      <c r="F146" s="11">
        <f>F147+F148</f>
        <v>0.99999999999999989</v>
      </c>
      <c r="G146" s="12">
        <f>G147+G148</f>
        <v>5576.51</v>
      </c>
      <c r="H146" s="13">
        <f>G146/G146</f>
        <v>1</v>
      </c>
      <c r="K146" s="4"/>
      <c r="L146" s="4"/>
    </row>
    <row r="147" spans="1:12" ht="12.75" customHeight="1" x14ac:dyDescent="0.2">
      <c r="A147" s="14"/>
      <c r="B147" s="8" t="s">
        <v>4</v>
      </c>
      <c r="C147" s="15">
        <v>546.9</v>
      </c>
      <c r="D147" s="16">
        <f>C147/C146</f>
        <v>0.90262419541178407</v>
      </c>
      <c r="E147" s="15">
        <v>3875.71</v>
      </c>
      <c r="F147" s="17">
        <f>E147/E146</f>
        <v>0.7797252248717963</v>
      </c>
      <c r="G147" s="18">
        <f>C147+E147</f>
        <v>4422.6099999999997</v>
      </c>
      <c r="H147" s="19">
        <f>G147/G146</f>
        <v>0.79307846663952897</v>
      </c>
      <c r="K147" s="4"/>
      <c r="L147" s="4"/>
    </row>
    <row r="148" spans="1:12" ht="12.75" customHeight="1" x14ac:dyDescent="0.2">
      <c r="A148" s="20"/>
      <c r="B148" s="21" t="s">
        <v>5</v>
      </c>
      <c r="C148" s="22">
        <v>59</v>
      </c>
      <c r="D148" s="23">
        <f>C148/C146</f>
        <v>9.7375804588215875E-2</v>
      </c>
      <c r="E148" s="22">
        <v>1094.9000000000001</v>
      </c>
      <c r="F148" s="24">
        <f>E148/E146</f>
        <v>0.22027477512820356</v>
      </c>
      <c r="G148" s="25">
        <f>C148+E148</f>
        <v>1153.9000000000001</v>
      </c>
      <c r="H148" s="26">
        <f>G148/G146</f>
        <v>0.20692153336047098</v>
      </c>
      <c r="K148" s="4"/>
      <c r="L148" s="4"/>
    </row>
    <row r="149" spans="1:12" ht="12.75" customHeight="1" x14ac:dyDescent="0.2">
      <c r="A149" s="14" t="s">
        <v>13</v>
      </c>
      <c r="B149" s="8" t="s">
        <v>3</v>
      </c>
      <c r="C149" s="9">
        <f>C150+C151</f>
        <v>41912.67</v>
      </c>
      <c r="D149" s="10">
        <f>D150+D151</f>
        <v>1</v>
      </c>
      <c r="E149" s="9">
        <f>E150+E151</f>
        <v>12295.53</v>
      </c>
      <c r="F149" s="11">
        <f>F150+F151</f>
        <v>1</v>
      </c>
      <c r="G149" s="12">
        <f>G150+G151</f>
        <v>54208.2</v>
      </c>
      <c r="H149" s="13">
        <f>G149/G149</f>
        <v>1</v>
      </c>
      <c r="K149" s="4"/>
      <c r="L149" s="4"/>
    </row>
    <row r="150" spans="1:12" ht="12.75" customHeight="1" x14ac:dyDescent="0.2">
      <c r="A150" s="14"/>
      <c r="B150" s="8" t="s">
        <v>4</v>
      </c>
      <c r="C150" s="15">
        <f>C138+C141+C144+C147</f>
        <v>29989.64</v>
      </c>
      <c r="D150" s="16">
        <f>C150/C149</f>
        <v>0.7155268323397197</v>
      </c>
      <c r="E150" s="15">
        <f>E138+E141+E144+E147</f>
        <v>9069.09</v>
      </c>
      <c r="F150" s="17">
        <f>E150/E149</f>
        <v>0.73759244213140873</v>
      </c>
      <c r="G150" s="18">
        <f>C150+E150</f>
        <v>39058.729999999996</v>
      </c>
      <c r="H150" s="19">
        <f>G150/G149</f>
        <v>0.72053176456698431</v>
      </c>
      <c r="K150" s="4"/>
      <c r="L150" s="4"/>
    </row>
    <row r="151" spans="1:12" ht="12.75" customHeight="1" x14ac:dyDescent="0.2">
      <c r="A151" s="27"/>
      <c r="B151" s="28" t="s">
        <v>5</v>
      </c>
      <c r="C151" s="29">
        <f>C139+C142+C145+C148</f>
        <v>11923.029999999999</v>
      </c>
      <c r="D151" s="23">
        <f>C151/C149</f>
        <v>0.2844731676602803</v>
      </c>
      <c r="E151" s="29">
        <f>E139+E142+E145+E148</f>
        <v>3226.44</v>
      </c>
      <c r="F151" s="24">
        <f>E151/E149</f>
        <v>0.26240755786859127</v>
      </c>
      <c r="G151" s="30">
        <f>C151+E151</f>
        <v>15149.47</v>
      </c>
      <c r="H151" s="26">
        <f>G151/G149</f>
        <v>0.27946823543301569</v>
      </c>
      <c r="K151" s="4"/>
      <c r="L151" s="4"/>
    </row>
    <row r="152" spans="1:12" ht="15" customHeight="1" x14ac:dyDescent="0.25">
      <c r="A152" s="49" t="s">
        <v>33</v>
      </c>
      <c r="B152" s="50"/>
      <c r="C152" s="50"/>
      <c r="D152" s="50"/>
      <c r="E152" s="50"/>
      <c r="F152" s="50"/>
      <c r="G152" s="50"/>
      <c r="H152" s="51"/>
      <c r="K152" s="4"/>
      <c r="L152" s="4"/>
    </row>
    <row r="153" spans="1:12" ht="15" customHeight="1" x14ac:dyDescent="0.25">
      <c r="A153" s="41" t="s">
        <v>30</v>
      </c>
      <c r="B153" s="5"/>
      <c r="C153" s="5"/>
      <c r="D153" s="5"/>
      <c r="E153" s="5"/>
      <c r="F153" s="5"/>
      <c r="G153" s="5"/>
      <c r="H153" s="6"/>
      <c r="K153" s="4"/>
      <c r="L153" s="4"/>
    </row>
    <row r="154" spans="1:12" ht="12.75" customHeight="1" x14ac:dyDescent="0.2">
      <c r="A154" s="7" t="s">
        <v>8</v>
      </c>
      <c r="B154" s="8" t="s">
        <v>3</v>
      </c>
      <c r="C154" s="9">
        <f>C155+C156</f>
        <v>23975</v>
      </c>
      <c r="D154" s="10">
        <f>D155+D156</f>
        <v>1</v>
      </c>
      <c r="E154" s="9">
        <f>E155+E156</f>
        <v>2737</v>
      </c>
      <c r="F154" s="11">
        <f>F155+F156</f>
        <v>1</v>
      </c>
      <c r="G154" s="12">
        <f>G155+G156</f>
        <v>26712</v>
      </c>
      <c r="H154" s="13">
        <f>G154/G154</f>
        <v>1</v>
      </c>
      <c r="K154" s="4"/>
      <c r="L154" s="4"/>
    </row>
    <row r="155" spans="1:12" ht="12.75" customHeight="1" x14ac:dyDescent="0.2">
      <c r="A155" s="14"/>
      <c r="B155" s="8" t="s">
        <v>4</v>
      </c>
      <c r="C155" s="15">
        <v>14863</v>
      </c>
      <c r="D155" s="16">
        <f>C155/C154</f>
        <v>0.61993743482794572</v>
      </c>
      <c r="E155" s="15">
        <v>1820</v>
      </c>
      <c r="F155" s="17">
        <f>E155/E154</f>
        <v>0.66496163682864451</v>
      </c>
      <c r="G155" s="18">
        <f>C155+E155</f>
        <v>16683</v>
      </c>
      <c r="H155" s="19">
        <f>G155/G154</f>
        <v>0.62455076370170715</v>
      </c>
      <c r="K155" s="4"/>
      <c r="L155" s="4"/>
    </row>
    <row r="156" spans="1:12" ht="12.75" customHeight="1" x14ac:dyDescent="0.2">
      <c r="A156" s="20"/>
      <c r="B156" s="21" t="s">
        <v>5</v>
      </c>
      <c r="C156" s="22">
        <v>9112</v>
      </c>
      <c r="D156" s="23">
        <f>C156/C154</f>
        <v>0.38006256517205422</v>
      </c>
      <c r="E156" s="22">
        <v>917</v>
      </c>
      <c r="F156" s="24">
        <f>E156/E154</f>
        <v>0.33503836317135549</v>
      </c>
      <c r="G156" s="25">
        <f>C156+E156</f>
        <v>10029</v>
      </c>
      <c r="H156" s="26">
        <f>G156/G154</f>
        <v>0.37544923629829291</v>
      </c>
      <c r="K156" s="4"/>
      <c r="L156" s="4"/>
    </row>
    <row r="157" spans="1:12" ht="12.75" customHeight="1" x14ac:dyDescent="0.2">
      <c r="A157" s="14" t="s">
        <v>10</v>
      </c>
      <c r="B157" s="8" t="s">
        <v>3</v>
      </c>
      <c r="C157" s="9">
        <f>C158+C159</f>
        <v>8204</v>
      </c>
      <c r="D157" s="10">
        <f>D158+D159</f>
        <v>1</v>
      </c>
      <c r="E157" s="9">
        <f>E158+E159</f>
        <v>857</v>
      </c>
      <c r="F157" s="11">
        <f>F158+F159</f>
        <v>1</v>
      </c>
      <c r="G157" s="12">
        <f>G158+G159</f>
        <v>9061</v>
      </c>
      <c r="H157" s="13">
        <f>G157/G157</f>
        <v>1</v>
      </c>
      <c r="K157" s="4"/>
      <c r="L157" s="4"/>
    </row>
    <row r="158" spans="1:12" ht="12.75" customHeight="1" x14ac:dyDescent="0.2">
      <c r="A158" s="14"/>
      <c r="B158" s="8" t="s">
        <v>4</v>
      </c>
      <c r="C158" s="15">
        <v>7192</v>
      </c>
      <c r="D158" s="16">
        <f>C158/C157</f>
        <v>0.87664553876157969</v>
      </c>
      <c r="E158" s="15">
        <v>725</v>
      </c>
      <c r="F158" s="17">
        <f>E158/E157</f>
        <v>0.84597432905484249</v>
      </c>
      <c r="G158" s="18">
        <f>C158+E158</f>
        <v>7917</v>
      </c>
      <c r="H158" s="19">
        <f>G158/G157</f>
        <v>0.8737446197991392</v>
      </c>
      <c r="K158" s="4"/>
      <c r="L158" s="4"/>
    </row>
    <row r="159" spans="1:12" ht="12.75" customHeight="1" x14ac:dyDescent="0.2">
      <c r="A159" s="20"/>
      <c r="B159" s="21" t="s">
        <v>5</v>
      </c>
      <c r="C159" s="22">
        <v>1012</v>
      </c>
      <c r="D159" s="23">
        <f>C159/C157</f>
        <v>0.12335446123842028</v>
      </c>
      <c r="E159" s="22">
        <v>132</v>
      </c>
      <c r="F159" s="24">
        <f>E159/E157</f>
        <v>0.15402567094515754</v>
      </c>
      <c r="G159" s="25">
        <f>C159+E159</f>
        <v>1144</v>
      </c>
      <c r="H159" s="26">
        <f>G159/G157</f>
        <v>0.12625538020086083</v>
      </c>
      <c r="K159" s="4"/>
      <c r="L159" s="4"/>
    </row>
    <row r="160" spans="1:12" ht="12.75" customHeight="1" x14ac:dyDescent="0.2">
      <c r="A160" s="14" t="s">
        <v>11</v>
      </c>
      <c r="B160" s="8" t="s">
        <v>3</v>
      </c>
      <c r="C160" s="9">
        <f>C161+C162</f>
        <v>8258</v>
      </c>
      <c r="D160" s="10">
        <f>D161+D162</f>
        <v>1</v>
      </c>
      <c r="E160" s="9">
        <f>E161+E162</f>
        <v>2188</v>
      </c>
      <c r="F160" s="11">
        <f>F161+F162</f>
        <v>1</v>
      </c>
      <c r="G160" s="12">
        <f>G161+G162</f>
        <v>10446</v>
      </c>
      <c r="H160" s="13">
        <f>G160/G160</f>
        <v>1</v>
      </c>
      <c r="K160" s="4"/>
      <c r="L160" s="4"/>
    </row>
    <row r="161" spans="1:12" ht="12.75" customHeight="1" x14ac:dyDescent="0.2">
      <c r="A161" s="14"/>
      <c r="B161" s="8" t="s">
        <v>4</v>
      </c>
      <c r="C161" s="15">
        <v>6978</v>
      </c>
      <c r="D161" s="16">
        <f>C161/C160</f>
        <v>0.84499878905303949</v>
      </c>
      <c r="E161" s="15">
        <v>1716</v>
      </c>
      <c r="F161" s="17">
        <f>E161/E160</f>
        <v>0.78427787934186477</v>
      </c>
      <c r="G161" s="18">
        <f>C161+E161</f>
        <v>8694</v>
      </c>
      <c r="H161" s="19">
        <f>G161/G160</f>
        <v>0.83228029867892017</v>
      </c>
      <c r="K161" s="4"/>
      <c r="L161" s="4"/>
    </row>
    <row r="162" spans="1:12" ht="12.75" customHeight="1" x14ac:dyDescent="0.2">
      <c r="A162" s="20"/>
      <c r="B162" s="21" t="s">
        <v>5</v>
      </c>
      <c r="C162" s="22">
        <v>1280</v>
      </c>
      <c r="D162" s="23">
        <f>C162/C160</f>
        <v>0.15500121094696051</v>
      </c>
      <c r="E162" s="22">
        <v>472</v>
      </c>
      <c r="F162" s="24">
        <f>E162/E160</f>
        <v>0.21572212065813529</v>
      </c>
      <c r="G162" s="25">
        <f>C162+E162</f>
        <v>1752</v>
      </c>
      <c r="H162" s="26">
        <f>G162/G160</f>
        <v>0.16771970132107983</v>
      </c>
      <c r="K162" s="4"/>
      <c r="L162" s="4"/>
    </row>
    <row r="163" spans="1:12" ht="12.75" customHeight="1" x14ac:dyDescent="0.2">
      <c r="A163" s="14" t="s">
        <v>12</v>
      </c>
      <c r="B163" s="8" t="s">
        <v>3</v>
      </c>
      <c r="C163" s="9">
        <f>C164+C165</f>
        <v>607</v>
      </c>
      <c r="D163" s="10">
        <f>D164+D165</f>
        <v>1</v>
      </c>
      <c r="E163" s="9">
        <f>E164+E165</f>
        <v>3940</v>
      </c>
      <c r="F163" s="11">
        <f>F164+F165</f>
        <v>1</v>
      </c>
      <c r="G163" s="12">
        <f>G164+G165</f>
        <v>4547</v>
      </c>
      <c r="H163" s="13">
        <f>G163/G163</f>
        <v>1</v>
      </c>
      <c r="K163" s="4"/>
      <c r="L163" s="4"/>
    </row>
    <row r="164" spans="1:12" ht="12.75" customHeight="1" x14ac:dyDescent="0.2">
      <c r="A164" s="14"/>
      <c r="B164" s="8" t="s">
        <v>4</v>
      </c>
      <c r="C164" s="15">
        <v>556</v>
      </c>
      <c r="D164" s="16">
        <f>C164/C163</f>
        <v>0.91598023064250411</v>
      </c>
      <c r="E164" s="15">
        <v>3072</v>
      </c>
      <c r="F164" s="17">
        <f>E164/E163</f>
        <v>0.7796954314720812</v>
      </c>
      <c r="G164" s="18">
        <f>C164+E164</f>
        <v>3628</v>
      </c>
      <c r="H164" s="19">
        <f>G164/G163</f>
        <v>0.79788871783593573</v>
      </c>
      <c r="K164" s="4"/>
      <c r="L164" s="4"/>
    </row>
    <row r="165" spans="1:12" ht="12.75" customHeight="1" x14ac:dyDescent="0.2">
      <c r="A165" s="20"/>
      <c r="B165" s="21" t="s">
        <v>5</v>
      </c>
      <c r="C165" s="22">
        <v>51</v>
      </c>
      <c r="D165" s="23">
        <f>C165/C163</f>
        <v>8.4019769357495888E-2</v>
      </c>
      <c r="E165" s="22">
        <v>868</v>
      </c>
      <c r="F165" s="24">
        <f>E165/E163</f>
        <v>0.22030456852791877</v>
      </c>
      <c r="G165" s="25">
        <f>C165+E165</f>
        <v>919</v>
      </c>
      <c r="H165" s="26">
        <f>G165/G163</f>
        <v>0.20211128216406421</v>
      </c>
      <c r="K165" s="4"/>
      <c r="L165" s="4"/>
    </row>
    <row r="166" spans="1:12" ht="12.75" customHeight="1" x14ac:dyDescent="0.2">
      <c r="A166" s="14" t="s">
        <v>13</v>
      </c>
      <c r="B166" s="8" t="s">
        <v>3</v>
      </c>
      <c r="C166" s="9">
        <f>C167+C168</f>
        <v>41044</v>
      </c>
      <c r="D166" s="10">
        <f>D167+D168</f>
        <v>1</v>
      </c>
      <c r="E166" s="9">
        <f>E167+E168</f>
        <v>9722</v>
      </c>
      <c r="F166" s="11">
        <f>F167+F168</f>
        <v>1</v>
      </c>
      <c r="G166" s="12">
        <f>G167+G168</f>
        <v>50766</v>
      </c>
      <c r="H166" s="13">
        <f>G166/G166</f>
        <v>1</v>
      </c>
      <c r="K166" s="4"/>
      <c r="L166" s="4"/>
    </row>
    <row r="167" spans="1:12" ht="12.75" customHeight="1" x14ac:dyDescent="0.2">
      <c r="A167" s="14"/>
      <c r="B167" s="8" t="s">
        <v>4</v>
      </c>
      <c r="C167" s="15">
        <f>C155+C158+C161+C164</f>
        <v>29589</v>
      </c>
      <c r="D167" s="16">
        <f>C167/C166</f>
        <v>0.72090926810252409</v>
      </c>
      <c r="E167" s="15">
        <f>E155+E158+E161+E164</f>
        <v>7333</v>
      </c>
      <c r="F167" s="17">
        <f>E167/E166</f>
        <v>0.75426866899814848</v>
      </c>
      <c r="G167" s="18">
        <f>C167+E167</f>
        <v>36922</v>
      </c>
      <c r="H167" s="19">
        <f>G167/G166</f>
        <v>0.727297797738644</v>
      </c>
      <c r="K167" s="4"/>
      <c r="L167" s="4"/>
    </row>
    <row r="168" spans="1:12" ht="12.75" customHeight="1" x14ac:dyDescent="0.2">
      <c r="A168" s="27"/>
      <c r="B168" s="28" t="s">
        <v>5</v>
      </c>
      <c r="C168" s="29">
        <f>C156+C159+C162+C165</f>
        <v>11455</v>
      </c>
      <c r="D168" s="23">
        <f>C168/C166</f>
        <v>0.27909073189747585</v>
      </c>
      <c r="E168" s="29">
        <f>E156+E159+E162+E165</f>
        <v>2389</v>
      </c>
      <c r="F168" s="24">
        <f>E168/E166</f>
        <v>0.24573133100185146</v>
      </c>
      <c r="G168" s="30">
        <f>C168+E168</f>
        <v>13844</v>
      </c>
      <c r="H168" s="26">
        <f>G168/G166</f>
        <v>0.27270220226135605</v>
      </c>
      <c r="K168" s="4"/>
      <c r="L168" s="4"/>
    </row>
    <row r="169" spans="1:12" ht="15" customHeight="1" x14ac:dyDescent="0.25">
      <c r="A169" s="41" t="s">
        <v>29</v>
      </c>
      <c r="B169" s="5"/>
      <c r="C169" s="5"/>
      <c r="D169" s="5"/>
      <c r="E169" s="5"/>
      <c r="F169" s="5"/>
      <c r="G169" s="5"/>
      <c r="H169" s="6"/>
      <c r="K169" s="4"/>
      <c r="L169" s="4"/>
    </row>
    <row r="170" spans="1:12" ht="12.75" customHeight="1" x14ac:dyDescent="0.2">
      <c r="A170" s="7" t="s">
        <v>8</v>
      </c>
      <c r="B170" s="8" t="s">
        <v>3</v>
      </c>
      <c r="C170" s="9">
        <f>C171+C172</f>
        <v>23481.190000000002</v>
      </c>
      <c r="D170" s="10">
        <f>D171+D172</f>
        <v>0.99999999999999989</v>
      </c>
      <c r="E170" s="9">
        <f>E171+E172</f>
        <v>2709.77</v>
      </c>
      <c r="F170" s="11">
        <f>F171+F172</f>
        <v>1</v>
      </c>
      <c r="G170" s="12">
        <f>G171+G172</f>
        <v>26190.959999999999</v>
      </c>
      <c r="H170" s="13">
        <f>G170/G170</f>
        <v>1</v>
      </c>
      <c r="K170" s="4"/>
      <c r="L170" s="4"/>
    </row>
    <row r="171" spans="1:12" ht="12.75" customHeight="1" x14ac:dyDescent="0.2">
      <c r="A171" s="14"/>
      <c r="B171" s="8" t="s">
        <v>4</v>
      </c>
      <c r="C171" s="15">
        <v>14939.49</v>
      </c>
      <c r="D171" s="16">
        <f>C171/C170</f>
        <v>0.63623223524872452</v>
      </c>
      <c r="E171" s="15">
        <v>1782.3</v>
      </c>
      <c r="F171" s="17">
        <f>E171/E170</f>
        <v>0.65773109894935733</v>
      </c>
      <c r="G171" s="18">
        <f>C171+E171</f>
        <v>16721.79</v>
      </c>
      <c r="H171" s="19">
        <f>G171/G170</f>
        <v>0.6384565514207956</v>
      </c>
      <c r="K171" s="4"/>
      <c r="L171" s="4"/>
    </row>
    <row r="172" spans="1:12" ht="12.75" customHeight="1" x14ac:dyDescent="0.2">
      <c r="A172" s="20"/>
      <c r="B172" s="21" t="s">
        <v>5</v>
      </c>
      <c r="C172" s="22">
        <v>8541.7000000000007</v>
      </c>
      <c r="D172" s="23">
        <f>C172/C170</f>
        <v>0.36376776475127537</v>
      </c>
      <c r="E172" s="22">
        <v>927.47</v>
      </c>
      <c r="F172" s="24">
        <f>E172/E170</f>
        <v>0.34226890105064267</v>
      </c>
      <c r="G172" s="25">
        <f>C172+E172</f>
        <v>9469.17</v>
      </c>
      <c r="H172" s="26">
        <f>G172/G170</f>
        <v>0.36154344857920445</v>
      </c>
      <c r="K172" s="4"/>
      <c r="L172" s="4"/>
    </row>
    <row r="173" spans="1:12" ht="12.75" customHeight="1" x14ac:dyDescent="0.2">
      <c r="A173" s="14" t="s">
        <v>10</v>
      </c>
      <c r="B173" s="8" t="s">
        <v>3</v>
      </c>
      <c r="C173" s="9">
        <f>C174+C175</f>
        <v>7819.03</v>
      </c>
      <c r="D173" s="10">
        <f>D174+D175</f>
        <v>1</v>
      </c>
      <c r="E173" s="9">
        <f>E174+E175</f>
        <v>856.16</v>
      </c>
      <c r="F173" s="11">
        <f>F174+F175</f>
        <v>1</v>
      </c>
      <c r="G173" s="12">
        <f>G174+G175</f>
        <v>8675.1899999999987</v>
      </c>
      <c r="H173" s="13">
        <f>G173/G173</f>
        <v>1</v>
      </c>
      <c r="K173" s="4"/>
      <c r="L173" s="4"/>
    </row>
    <row r="174" spans="1:12" ht="12.75" customHeight="1" x14ac:dyDescent="0.2">
      <c r="A174" s="14"/>
      <c r="B174" s="8" t="s">
        <v>4</v>
      </c>
      <c r="C174" s="15">
        <v>6905.5</v>
      </c>
      <c r="D174" s="16">
        <f>C174/C173</f>
        <v>0.8831658146854533</v>
      </c>
      <c r="E174" s="15">
        <v>739.4</v>
      </c>
      <c r="F174" s="17">
        <f>E174/E173</f>
        <v>0.86362362175294338</v>
      </c>
      <c r="G174" s="18">
        <f>C174+E174</f>
        <v>7644.9</v>
      </c>
      <c r="H174" s="19">
        <f>G174/G173</f>
        <v>0.88123718327783029</v>
      </c>
      <c r="K174" s="4"/>
      <c r="L174" s="4"/>
    </row>
    <row r="175" spans="1:12" ht="12.75" customHeight="1" x14ac:dyDescent="0.2">
      <c r="A175" s="20"/>
      <c r="B175" s="21" t="s">
        <v>5</v>
      </c>
      <c r="C175" s="22">
        <v>913.53</v>
      </c>
      <c r="D175" s="23">
        <f>C175/C173</f>
        <v>0.11683418531454669</v>
      </c>
      <c r="E175" s="22">
        <v>116.76</v>
      </c>
      <c r="F175" s="24">
        <f>E175/E173</f>
        <v>0.13637637824705665</v>
      </c>
      <c r="G175" s="25">
        <f>C175+E175</f>
        <v>1030.29</v>
      </c>
      <c r="H175" s="26">
        <f>G175/G173</f>
        <v>0.11876281672216979</v>
      </c>
      <c r="K175" s="4"/>
      <c r="L175" s="4"/>
    </row>
    <row r="176" spans="1:12" ht="12.75" customHeight="1" x14ac:dyDescent="0.2">
      <c r="A176" s="14" t="s">
        <v>11</v>
      </c>
      <c r="B176" s="8" t="s">
        <v>3</v>
      </c>
      <c r="C176" s="9">
        <f>C177+C178</f>
        <v>8068.16</v>
      </c>
      <c r="D176" s="10">
        <f>D177+D178</f>
        <v>1</v>
      </c>
      <c r="E176" s="9">
        <f>E177+E178</f>
        <v>2173.96</v>
      </c>
      <c r="F176" s="11">
        <f>F177+F178</f>
        <v>1</v>
      </c>
      <c r="G176" s="12">
        <f>G177+G178</f>
        <v>10242.119999999999</v>
      </c>
      <c r="H176" s="13">
        <f>G176/G176</f>
        <v>1</v>
      </c>
      <c r="K176" s="4"/>
      <c r="L176" s="4"/>
    </row>
    <row r="177" spans="1:12" ht="12.75" customHeight="1" x14ac:dyDescent="0.2">
      <c r="A177" s="14"/>
      <c r="B177" s="8" t="s">
        <v>4</v>
      </c>
      <c r="C177" s="15">
        <v>6814.13</v>
      </c>
      <c r="D177" s="16">
        <f>C177/C176</f>
        <v>0.84457050926109545</v>
      </c>
      <c r="E177" s="15">
        <v>1770.11</v>
      </c>
      <c r="F177" s="17">
        <f>E177/E176</f>
        <v>0.81423301256692848</v>
      </c>
      <c r="G177" s="18">
        <f>C177+E177</f>
        <v>8584.24</v>
      </c>
      <c r="H177" s="19">
        <f>G177/G176</f>
        <v>0.83813116815659261</v>
      </c>
      <c r="K177" s="4"/>
      <c r="L177" s="4"/>
    </row>
    <row r="178" spans="1:12" ht="12.75" customHeight="1" x14ac:dyDescent="0.2">
      <c r="A178" s="20"/>
      <c r="B178" s="21" t="s">
        <v>5</v>
      </c>
      <c r="C178" s="22">
        <v>1254.03</v>
      </c>
      <c r="D178" s="23">
        <f>C178/C176</f>
        <v>0.15542949073890452</v>
      </c>
      <c r="E178" s="22">
        <v>403.85</v>
      </c>
      <c r="F178" s="24">
        <f>E178/E176</f>
        <v>0.18576698743307146</v>
      </c>
      <c r="G178" s="25">
        <f>C178+E178</f>
        <v>1657.88</v>
      </c>
      <c r="H178" s="26">
        <f>G178/G176</f>
        <v>0.16186883184340745</v>
      </c>
      <c r="K178" s="4"/>
      <c r="L178" s="4"/>
    </row>
    <row r="179" spans="1:12" ht="12.75" customHeight="1" x14ac:dyDescent="0.2">
      <c r="A179" s="14" t="s">
        <v>12</v>
      </c>
      <c r="B179" s="8" t="s">
        <v>3</v>
      </c>
      <c r="C179" s="9">
        <f>C180+C181</f>
        <v>541.55999999999995</v>
      </c>
      <c r="D179" s="10">
        <f>D180+D181</f>
        <v>1</v>
      </c>
      <c r="E179" s="9">
        <f>E180+E181</f>
        <v>3747.84</v>
      </c>
      <c r="F179" s="11">
        <f>F180+F181</f>
        <v>1</v>
      </c>
      <c r="G179" s="12">
        <f>G180+G181</f>
        <v>4289.3999999999996</v>
      </c>
      <c r="H179" s="13">
        <f>G179/G179</f>
        <v>1</v>
      </c>
      <c r="K179" s="4"/>
      <c r="L179" s="4"/>
    </row>
    <row r="180" spans="1:12" ht="12.75" customHeight="1" x14ac:dyDescent="0.2">
      <c r="A180" s="14"/>
      <c r="B180" s="8" t="s">
        <v>4</v>
      </c>
      <c r="C180" s="15">
        <v>498.9</v>
      </c>
      <c r="D180" s="16">
        <f>C180/C179</f>
        <v>0.92122756481276313</v>
      </c>
      <c r="E180" s="15">
        <v>3021.23</v>
      </c>
      <c r="F180" s="17">
        <f>E180/E179</f>
        <v>0.80612566171448086</v>
      </c>
      <c r="G180" s="18">
        <f>C180+E180</f>
        <v>3520.13</v>
      </c>
      <c r="H180" s="19">
        <f>G180/G179</f>
        <v>0.82065790087191692</v>
      </c>
      <c r="K180" s="4"/>
      <c r="L180" s="4"/>
    </row>
    <row r="181" spans="1:12" ht="12.75" customHeight="1" x14ac:dyDescent="0.2">
      <c r="A181" s="20"/>
      <c r="B181" s="21" t="s">
        <v>5</v>
      </c>
      <c r="C181" s="22">
        <v>42.66</v>
      </c>
      <c r="D181" s="23">
        <f>C181/C179</f>
        <v>7.8772435187236867E-2</v>
      </c>
      <c r="E181" s="22">
        <v>726.61</v>
      </c>
      <c r="F181" s="24">
        <f>E181/E179</f>
        <v>0.19387433828551912</v>
      </c>
      <c r="G181" s="25">
        <f>C181+E181</f>
        <v>769.27</v>
      </c>
      <c r="H181" s="26">
        <f>G181/G179</f>
        <v>0.17934209912808319</v>
      </c>
      <c r="K181" s="4"/>
      <c r="L181" s="4"/>
    </row>
    <row r="182" spans="1:12" ht="12.75" customHeight="1" x14ac:dyDescent="0.2">
      <c r="A182" s="14" t="s">
        <v>13</v>
      </c>
      <c r="B182" s="8" t="s">
        <v>3</v>
      </c>
      <c r="C182" s="9">
        <f>C183+C184</f>
        <v>39909.94</v>
      </c>
      <c r="D182" s="10">
        <f>D183+D184</f>
        <v>1</v>
      </c>
      <c r="E182" s="9">
        <f>E183+E184</f>
        <v>9487.73</v>
      </c>
      <c r="F182" s="11">
        <f>F183+F184</f>
        <v>1</v>
      </c>
      <c r="G182" s="12">
        <f>G183+G184</f>
        <v>49397.67</v>
      </c>
      <c r="H182" s="13">
        <f>G182/G182</f>
        <v>1</v>
      </c>
      <c r="K182" s="4"/>
      <c r="L182" s="4"/>
    </row>
    <row r="183" spans="1:12" ht="12.75" customHeight="1" x14ac:dyDescent="0.2">
      <c r="A183" s="14"/>
      <c r="B183" s="8" t="s">
        <v>4</v>
      </c>
      <c r="C183" s="15">
        <f>C171+C174+C177+C180</f>
        <v>29158.02</v>
      </c>
      <c r="D183" s="16">
        <f>C183/C182</f>
        <v>0.73059543562330587</v>
      </c>
      <c r="E183" s="15">
        <f>E171+E174+E177+E180</f>
        <v>7313.0399999999991</v>
      </c>
      <c r="F183" s="17">
        <f>E183/E182</f>
        <v>0.77078921933908318</v>
      </c>
      <c r="G183" s="18">
        <f>C183+E183</f>
        <v>36471.06</v>
      </c>
      <c r="H183" s="19">
        <f>G183/G182</f>
        <v>0.73831539017933434</v>
      </c>
      <c r="K183" s="4"/>
      <c r="L183" s="4"/>
    </row>
    <row r="184" spans="1:12" ht="12.75" customHeight="1" x14ac:dyDescent="0.2">
      <c r="A184" s="27"/>
      <c r="B184" s="28" t="s">
        <v>5</v>
      </c>
      <c r="C184" s="29">
        <f>C172+C175+C178+C181</f>
        <v>10751.920000000002</v>
      </c>
      <c r="D184" s="23">
        <f>C184/C182</f>
        <v>0.26940456437669413</v>
      </c>
      <c r="E184" s="29">
        <f>E172+E175+E178+E181</f>
        <v>2174.69</v>
      </c>
      <c r="F184" s="24">
        <f>E184/E182</f>
        <v>0.2292107806609168</v>
      </c>
      <c r="G184" s="30">
        <f>C184+E184</f>
        <v>12926.610000000002</v>
      </c>
      <c r="H184" s="26">
        <f>G184/G182</f>
        <v>0.26168460982066571</v>
      </c>
      <c r="K184" s="4"/>
      <c r="L184" s="4"/>
    </row>
    <row r="185" spans="1:12" ht="15" customHeight="1" x14ac:dyDescent="0.25">
      <c r="A185" s="41" t="s">
        <v>28</v>
      </c>
      <c r="B185" s="5"/>
      <c r="C185" s="5"/>
      <c r="D185" s="5"/>
      <c r="E185" s="5"/>
      <c r="F185" s="5"/>
      <c r="G185" s="5"/>
      <c r="H185" s="6"/>
      <c r="K185" s="4"/>
      <c r="L185" s="4"/>
    </row>
    <row r="186" spans="1:12" ht="12.75" customHeight="1" x14ac:dyDescent="0.2">
      <c r="A186" s="7" t="s">
        <v>8</v>
      </c>
      <c r="B186" s="8" t="s">
        <v>3</v>
      </c>
      <c r="C186" s="9">
        <f>C187+C188</f>
        <v>23313.559999999998</v>
      </c>
      <c r="D186" s="10">
        <f>D187+D188</f>
        <v>1</v>
      </c>
      <c r="E186" s="9">
        <f>E187+E188</f>
        <v>2810.0299999999997</v>
      </c>
      <c r="F186" s="11">
        <f>F187+F188</f>
        <v>1</v>
      </c>
      <c r="G186" s="12">
        <f>G187+G188</f>
        <v>26123.59</v>
      </c>
      <c r="H186" s="13">
        <f>G186/G186</f>
        <v>1</v>
      </c>
      <c r="K186" s="4"/>
      <c r="L186" s="4"/>
    </row>
    <row r="187" spans="1:12" ht="12.75" customHeight="1" x14ac:dyDescent="0.2">
      <c r="A187" s="14"/>
      <c r="B187" s="8" t="s">
        <v>4</v>
      </c>
      <c r="C187" s="15">
        <v>14947.63</v>
      </c>
      <c r="D187" s="16">
        <f>C187/C186</f>
        <v>0.64115604823973693</v>
      </c>
      <c r="E187" s="15">
        <v>1881.8</v>
      </c>
      <c r="F187" s="17">
        <f>E187/E186</f>
        <v>0.66967256577331924</v>
      </c>
      <c r="G187" s="18">
        <f>C187+E187</f>
        <v>16829.43</v>
      </c>
      <c r="H187" s="19">
        <f>G187/G186</f>
        <v>0.64422347770731359</v>
      </c>
      <c r="K187" s="4"/>
      <c r="L187" s="4"/>
    </row>
    <row r="188" spans="1:12" ht="12.75" customHeight="1" x14ac:dyDescent="0.2">
      <c r="A188" s="20"/>
      <c r="B188" s="21" t="s">
        <v>5</v>
      </c>
      <c r="C188" s="22">
        <v>8365.93</v>
      </c>
      <c r="D188" s="23">
        <f>C188/C186</f>
        <v>0.35884395176026318</v>
      </c>
      <c r="E188" s="22">
        <v>928.23</v>
      </c>
      <c r="F188" s="24">
        <f>E188/E186</f>
        <v>0.33032743422668087</v>
      </c>
      <c r="G188" s="25">
        <f>C188+E188</f>
        <v>9294.16</v>
      </c>
      <c r="H188" s="26">
        <f>G188/G186</f>
        <v>0.35577652229268641</v>
      </c>
      <c r="K188" s="4"/>
      <c r="L188" s="4"/>
    </row>
    <row r="189" spans="1:12" ht="12.75" customHeight="1" x14ac:dyDescent="0.2">
      <c r="A189" s="14" t="s">
        <v>10</v>
      </c>
      <c r="B189" s="8" t="s">
        <v>3</v>
      </c>
      <c r="C189" s="9">
        <f>C190+C191</f>
        <v>7261.9699999999993</v>
      </c>
      <c r="D189" s="10">
        <f>D190+D191</f>
        <v>1</v>
      </c>
      <c r="E189" s="9">
        <f>E190+E191</f>
        <v>806.93</v>
      </c>
      <c r="F189" s="11">
        <f>F190+F191</f>
        <v>1</v>
      </c>
      <c r="G189" s="12">
        <f>G190+G191</f>
        <v>8068.9</v>
      </c>
      <c r="H189" s="13">
        <f>G189/G189</f>
        <v>1</v>
      </c>
      <c r="K189" s="4"/>
      <c r="L189" s="4"/>
    </row>
    <row r="190" spans="1:12" ht="12.75" customHeight="1" x14ac:dyDescent="0.2">
      <c r="A190" s="14"/>
      <c r="B190" s="8" t="s">
        <v>4</v>
      </c>
      <c r="C190" s="15">
        <v>6491.57</v>
      </c>
      <c r="D190" s="16">
        <f>C190/C189</f>
        <v>0.89391308419065352</v>
      </c>
      <c r="E190" s="15">
        <v>711.56</v>
      </c>
      <c r="F190" s="17">
        <f>E190/E189</f>
        <v>0.88181130953118614</v>
      </c>
      <c r="G190" s="18">
        <f>C190+E190</f>
        <v>7203.1299999999992</v>
      </c>
      <c r="H190" s="19">
        <f>G190/G189</f>
        <v>0.8927028467325161</v>
      </c>
      <c r="K190" s="4"/>
      <c r="L190" s="4"/>
    </row>
    <row r="191" spans="1:12" ht="12.75" customHeight="1" x14ac:dyDescent="0.2">
      <c r="A191" s="20"/>
      <c r="B191" s="21" t="s">
        <v>5</v>
      </c>
      <c r="C191" s="22">
        <v>770.4</v>
      </c>
      <c r="D191" s="23">
        <f>C191/C189</f>
        <v>0.10608691580934651</v>
      </c>
      <c r="E191" s="22">
        <v>95.37</v>
      </c>
      <c r="F191" s="24">
        <f>E191/E189</f>
        <v>0.11818869046881392</v>
      </c>
      <c r="G191" s="25">
        <f>C191+E191</f>
        <v>865.77</v>
      </c>
      <c r="H191" s="26">
        <f>G191/G189</f>
        <v>0.10729715326748381</v>
      </c>
      <c r="K191" s="4"/>
      <c r="L191" s="4"/>
    </row>
    <row r="192" spans="1:12" ht="12.75" customHeight="1" x14ac:dyDescent="0.2">
      <c r="A192" s="14" t="s">
        <v>11</v>
      </c>
      <c r="B192" s="8" t="s">
        <v>3</v>
      </c>
      <c r="C192" s="9">
        <f>C193+C194</f>
        <v>8220.61</v>
      </c>
      <c r="D192" s="10">
        <f>D193+D194</f>
        <v>1</v>
      </c>
      <c r="E192" s="9">
        <f>E193+E194</f>
        <v>2294.23</v>
      </c>
      <c r="F192" s="11">
        <f>F193+F194</f>
        <v>1</v>
      </c>
      <c r="G192" s="12">
        <f>G193+G194</f>
        <v>10514.84</v>
      </c>
      <c r="H192" s="13">
        <f>G192/G192</f>
        <v>1</v>
      </c>
      <c r="K192" s="4"/>
      <c r="L192" s="4"/>
    </row>
    <row r="193" spans="1:12" ht="12.75" customHeight="1" x14ac:dyDescent="0.2">
      <c r="A193" s="14"/>
      <c r="B193" s="8" t="s">
        <v>4</v>
      </c>
      <c r="C193" s="15">
        <v>6973.5</v>
      </c>
      <c r="D193" s="16">
        <f>C193/C192</f>
        <v>0.84829471292276359</v>
      </c>
      <c r="E193" s="15">
        <v>1896.28</v>
      </c>
      <c r="F193" s="17">
        <f>E193/E192</f>
        <v>0.82654311032459693</v>
      </c>
      <c r="G193" s="18">
        <f>C193+E193</f>
        <v>8869.7800000000007</v>
      </c>
      <c r="H193" s="19">
        <f>G193/G192</f>
        <v>0.84354873683289522</v>
      </c>
      <c r="K193" s="4"/>
      <c r="L193" s="4"/>
    </row>
    <row r="194" spans="1:12" ht="12.75" customHeight="1" x14ac:dyDescent="0.2">
      <c r="A194" s="20"/>
      <c r="B194" s="21" t="s">
        <v>5</v>
      </c>
      <c r="C194" s="22">
        <v>1247.1099999999999</v>
      </c>
      <c r="D194" s="23">
        <f>C194/C192</f>
        <v>0.15170528707723635</v>
      </c>
      <c r="E194" s="22">
        <v>397.95</v>
      </c>
      <c r="F194" s="24">
        <f>E194/E192</f>
        <v>0.17345688967540307</v>
      </c>
      <c r="G194" s="25">
        <f>C194+E194</f>
        <v>1645.06</v>
      </c>
      <c r="H194" s="26">
        <f>G194/G192</f>
        <v>0.15645126316710478</v>
      </c>
      <c r="K194" s="4"/>
      <c r="L194" s="4"/>
    </row>
    <row r="195" spans="1:12" ht="12.75" customHeight="1" x14ac:dyDescent="0.2">
      <c r="A195" s="14" t="s">
        <v>12</v>
      </c>
      <c r="B195" s="8" t="s">
        <v>3</v>
      </c>
      <c r="C195" s="9">
        <f>C196+C197</f>
        <v>510.17</v>
      </c>
      <c r="D195" s="10">
        <f>D196+D197</f>
        <v>1</v>
      </c>
      <c r="E195" s="9">
        <f>E196+E197</f>
        <v>3800.0899999999997</v>
      </c>
      <c r="F195" s="11">
        <f>F196+F197</f>
        <v>1</v>
      </c>
      <c r="G195" s="12">
        <f>G196+G197</f>
        <v>4310.26</v>
      </c>
      <c r="H195" s="13">
        <f>G195/G195</f>
        <v>1</v>
      </c>
      <c r="K195" s="4"/>
      <c r="L195" s="4"/>
    </row>
    <row r="196" spans="1:12" ht="12.75" customHeight="1" x14ac:dyDescent="0.2">
      <c r="A196" s="14"/>
      <c r="B196" s="8" t="s">
        <v>4</v>
      </c>
      <c r="C196" s="15">
        <v>476.1</v>
      </c>
      <c r="D196" s="16">
        <f>C196/C195</f>
        <v>0.93321833898504425</v>
      </c>
      <c r="E196" s="15">
        <v>3109.66</v>
      </c>
      <c r="F196" s="17">
        <f>E196/E195</f>
        <v>0.81831219786899789</v>
      </c>
      <c r="G196" s="18">
        <f>C196+E196</f>
        <v>3585.7599999999998</v>
      </c>
      <c r="H196" s="19">
        <f>G196/G195</f>
        <v>0.83191269204177931</v>
      </c>
      <c r="K196" s="4"/>
      <c r="L196" s="4"/>
    </row>
    <row r="197" spans="1:12" ht="12.75" customHeight="1" x14ac:dyDescent="0.2">
      <c r="A197" s="20"/>
      <c r="B197" s="21" t="s">
        <v>5</v>
      </c>
      <c r="C197" s="22">
        <v>34.07</v>
      </c>
      <c r="D197" s="23">
        <f>C197/C195</f>
        <v>6.6781661014955793E-2</v>
      </c>
      <c r="E197" s="22">
        <v>690.43</v>
      </c>
      <c r="F197" s="24">
        <f>E197/E195</f>
        <v>0.18168780213100216</v>
      </c>
      <c r="G197" s="25">
        <f>C197+E197</f>
        <v>724.5</v>
      </c>
      <c r="H197" s="26">
        <f>G197/G195</f>
        <v>0.16808730795822061</v>
      </c>
      <c r="K197" s="4"/>
      <c r="L197" s="4"/>
    </row>
    <row r="198" spans="1:12" ht="12.75" customHeight="1" x14ac:dyDescent="0.2">
      <c r="A198" s="14" t="s">
        <v>13</v>
      </c>
      <c r="B198" s="8" t="s">
        <v>3</v>
      </c>
      <c r="C198" s="9">
        <f>C199+C200</f>
        <v>39306.31</v>
      </c>
      <c r="D198" s="10">
        <f>D199+D200</f>
        <v>1</v>
      </c>
      <c r="E198" s="9">
        <f>E199+E200</f>
        <v>9711.2799999999988</v>
      </c>
      <c r="F198" s="11">
        <f>F199+F200</f>
        <v>1</v>
      </c>
      <c r="G198" s="12">
        <f>G199+G200</f>
        <v>49017.589999999989</v>
      </c>
      <c r="H198" s="13">
        <f>G198/G198</f>
        <v>1</v>
      </c>
      <c r="K198" s="4"/>
      <c r="L198" s="4"/>
    </row>
    <row r="199" spans="1:12" ht="12.75" customHeight="1" x14ac:dyDescent="0.2">
      <c r="A199" s="14"/>
      <c r="B199" s="8" t="s">
        <v>4</v>
      </c>
      <c r="C199" s="15">
        <f>C187+C190+C193+C196</f>
        <v>28888.799999999996</v>
      </c>
      <c r="D199" s="16">
        <f>C199/C198</f>
        <v>0.73496596348016385</v>
      </c>
      <c r="E199" s="15">
        <f>E187+E190+E193+E196</f>
        <v>7599.2999999999993</v>
      </c>
      <c r="F199" s="17">
        <f>E199/E198</f>
        <v>0.78252300417658638</v>
      </c>
      <c r="G199" s="18">
        <f>C199+E199</f>
        <v>36488.099999999991</v>
      </c>
      <c r="H199" s="19">
        <f>G199/G198</f>
        <v>0.74438788198277395</v>
      </c>
      <c r="K199" s="4"/>
      <c r="L199" s="4"/>
    </row>
    <row r="200" spans="1:12" ht="12.75" customHeight="1" x14ac:dyDescent="0.2">
      <c r="A200" s="27"/>
      <c r="B200" s="28" t="s">
        <v>5</v>
      </c>
      <c r="C200" s="29">
        <f>C188+C191+C194+C197</f>
        <v>10417.51</v>
      </c>
      <c r="D200" s="23">
        <f>C200/C198</f>
        <v>0.26503403651983615</v>
      </c>
      <c r="E200" s="29">
        <f>E188+E191+E194+E197</f>
        <v>2111.98</v>
      </c>
      <c r="F200" s="24">
        <f>E200/E198</f>
        <v>0.21747699582341362</v>
      </c>
      <c r="G200" s="30">
        <f>C200+E200</f>
        <v>12529.49</v>
      </c>
      <c r="H200" s="26">
        <f>G200/G198</f>
        <v>0.25561211801722611</v>
      </c>
      <c r="K200" s="4"/>
    </row>
    <row r="201" spans="1:12" ht="15" customHeight="1" x14ac:dyDescent="0.25">
      <c r="A201" s="41" t="s">
        <v>27</v>
      </c>
      <c r="B201" s="5"/>
      <c r="C201" s="5"/>
      <c r="D201" s="5"/>
      <c r="E201" s="5"/>
      <c r="F201" s="5"/>
      <c r="G201" s="5"/>
      <c r="H201" s="6"/>
      <c r="K201" s="4"/>
    </row>
    <row r="202" spans="1:12" ht="12.75" customHeight="1" x14ac:dyDescent="0.2">
      <c r="A202" s="7" t="s">
        <v>8</v>
      </c>
      <c r="B202" s="8" t="s">
        <v>3</v>
      </c>
      <c r="C202" s="9">
        <f>C203+C204</f>
        <v>23692.400000000001</v>
      </c>
      <c r="D202" s="10">
        <f>D203+D204</f>
        <v>1</v>
      </c>
      <c r="E202" s="9">
        <f>E203+E204</f>
        <v>2911.4</v>
      </c>
      <c r="F202" s="11">
        <f>F203+F204</f>
        <v>0.99999999999999989</v>
      </c>
      <c r="G202" s="12">
        <f>G203+G204</f>
        <v>26603.800000000003</v>
      </c>
      <c r="H202" s="13">
        <f>G202/G202</f>
        <v>1</v>
      </c>
      <c r="K202" s="4"/>
    </row>
    <row r="203" spans="1:12" ht="12.75" customHeight="1" x14ac:dyDescent="0.2">
      <c r="A203" s="14"/>
      <c r="B203" s="8" t="s">
        <v>4</v>
      </c>
      <c r="C203" s="15">
        <v>15223.53</v>
      </c>
      <c r="D203" s="16">
        <f>C203/C202</f>
        <v>0.64254908747108774</v>
      </c>
      <c r="E203" s="15">
        <v>1994.07</v>
      </c>
      <c r="F203" s="17">
        <f>E203/E202</f>
        <v>0.68491790890980275</v>
      </c>
      <c r="G203" s="18">
        <f>C203+E203</f>
        <v>17217.600000000002</v>
      </c>
      <c r="H203" s="19">
        <f>G203/G202</f>
        <v>0.64718574038295285</v>
      </c>
      <c r="K203" s="4"/>
    </row>
    <row r="204" spans="1:12" ht="12.75" customHeight="1" x14ac:dyDescent="0.2">
      <c r="A204" s="20"/>
      <c r="B204" s="21" t="s">
        <v>5</v>
      </c>
      <c r="C204" s="22">
        <v>8468.8700000000008</v>
      </c>
      <c r="D204" s="23">
        <f>C204/C202</f>
        <v>0.35745091252891226</v>
      </c>
      <c r="E204" s="22">
        <v>917.33</v>
      </c>
      <c r="F204" s="24">
        <f>E204/E202</f>
        <v>0.31508209109019714</v>
      </c>
      <c r="G204" s="25">
        <f>C204+E204</f>
        <v>9386.2000000000007</v>
      </c>
      <c r="H204" s="26">
        <f>G204/G202</f>
        <v>0.35281425961704715</v>
      </c>
      <c r="K204" s="4"/>
    </row>
    <row r="205" spans="1:12" ht="12.75" customHeight="1" x14ac:dyDescent="0.2">
      <c r="A205" s="14" t="s">
        <v>10</v>
      </c>
      <c r="B205" s="8" t="s">
        <v>3</v>
      </c>
      <c r="C205" s="9">
        <f>C206+C207</f>
        <v>6891.0899999999992</v>
      </c>
      <c r="D205" s="10">
        <f>D206+D207</f>
        <v>1</v>
      </c>
      <c r="E205" s="9">
        <f>E206+E207</f>
        <v>797.03</v>
      </c>
      <c r="F205" s="11">
        <f>F206+F207</f>
        <v>1</v>
      </c>
      <c r="G205" s="12">
        <f>G206+G207</f>
        <v>7688.119999999999</v>
      </c>
      <c r="H205" s="13">
        <f>G205/G205</f>
        <v>1</v>
      </c>
      <c r="K205" s="4"/>
    </row>
    <row r="206" spans="1:12" ht="12.75" customHeight="1" x14ac:dyDescent="0.2">
      <c r="A206" s="14"/>
      <c r="B206" s="8" t="s">
        <v>4</v>
      </c>
      <c r="C206" s="15">
        <v>6260.73</v>
      </c>
      <c r="D206" s="16">
        <f>C206/C205</f>
        <v>0.90852535665620393</v>
      </c>
      <c r="E206" s="15">
        <v>720.4</v>
      </c>
      <c r="F206" s="17">
        <f>E206/E205</f>
        <v>0.90385556378053522</v>
      </c>
      <c r="G206" s="18">
        <f>C206+E206</f>
        <v>6981.1299999999992</v>
      </c>
      <c r="H206" s="19">
        <f>G206/G205</f>
        <v>0.90804123764977651</v>
      </c>
      <c r="K206" s="4"/>
      <c r="L206" s="4"/>
    </row>
    <row r="207" spans="1:12" ht="12.75" customHeight="1" x14ac:dyDescent="0.2">
      <c r="A207" s="20"/>
      <c r="B207" s="21" t="s">
        <v>5</v>
      </c>
      <c r="C207" s="22">
        <v>630.36</v>
      </c>
      <c r="D207" s="23">
        <f>C207/C205</f>
        <v>9.1474643343796125E-2</v>
      </c>
      <c r="E207" s="22">
        <v>76.63</v>
      </c>
      <c r="F207" s="24">
        <f>E207/E205</f>
        <v>9.6144436219464766E-2</v>
      </c>
      <c r="G207" s="25">
        <f>C207+E207</f>
        <v>706.99</v>
      </c>
      <c r="H207" s="26">
        <f>G207/G205</f>
        <v>9.1958762350223475E-2</v>
      </c>
      <c r="K207" s="4"/>
      <c r="L207" s="4"/>
    </row>
    <row r="208" spans="1:12" ht="12.75" customHeight="1" x14ac:dyDescent="0.2">
      <c r="A208" s="14" t="s">
        <v>11</v>
      </c>
      <c r="B208" s="8" t="s">
        <v>3</v>
      </c>
      <c r="C208" s="9">
        <f>C209+C210</f>
        <v>8271.0300000000007</v>
      </c>
      <c r="D208" s="10">
        <f>D209+D210</f>
        <v>1</v>
      </c>
      <c r="E208" s="9">
        <f>E209+E210</f>
        <v>2475.1799999999998</v>
      </c>
      <c r="F208" s="11">
        <f>F209+F210</f>
        <v>1</v>
      </c>
      <c r="G208" s="12">
        <f>G209+G210</f>
        <v>10746.21</v>
      </c>
      <c r="H208" s="13">
        <f>G208/G208</f>
        <v>1</v>
      </c>
      <c r="K208" s="4"/>
      <c r="L208" s="4"/>
    </row>
    <row r="209" spans="1:12" ht="12.75" customHeight="1" x14ac:dyDescent="0.2">
      <c r="A209" s="14"/>
      <c r="B209" s="8" t="s">
        <v>4</v>
      </c>
      <c r="C209" s="15">
        <v>7148.3</v>
      </c>
      <c r="D209" s="16">
        <f>C209/C208</f>
        <v>0.86425753503493519</v>
      </c>
      <c r="E209" s="15">
        <v>2120</v>
      </c>
      <c r="F209" s="17">
        <f>E209/E208</f>
        <v>0.85650336541180849</v>
      </c>
      <c r="G209" s="18">
        <f>C209+E209</f>
        <v>9268.2999999999993</v>
      </c>
      <c r="H209" s="19">
        <f>G209/G208</f>
        <v>0.86247151321256521</v>
      </c>
      <c r="K209" s="4"/>
      <c r="L209" s="4"/>
    </row>
    <row r="210" spans="1:12" ht="12.75" customHeight="1" x14ac:dyDescent="0.2">
      <c r="A210" s="20"/>
      <c r="B210" s="21" t="s">
        <v>5</v>
      </c>
      <c r="C210" s="22">
        <v>1122.73</v>
      </c>
      <c r="D210" s="23">
        <f>C210/C208</f>
        <v>0.13574246496506481</v>
      </c>
      <c r="E210" s="22">
        <v>355.18</v>
      </c>
      <c r="F210" s="24">
        <f>E210/E208</f>
        <v>0.14349663458819159</v>
      </c>
      <c r="G210" s="25">
        <f>C210+E210</f>
        <v>1477.91</v>
      </c>
      <c r="H210" s="26">
        <f>G210/G208</f>
        <v>0.13752848678743484</v>
      </c>
      <c r="K210" s="4"/>
      <c r="L210" s="4"/>
    </row>
    <row r="211" spans="1:12" ht="12.75" customHeight="1" x14ac:dyDescent="0.2">
      <c r="A211" s="14" t="s">
        <v>12</v>
      </c>
      <c r="B211" s="8" t="s">
        <v>3</v>
      </c>
      <c r="C211" s="9">
        <f>C212+C213</f>
        <v>458.06</v>
      </c>
      <c r="D211" s="10">
        <f>D212+D213</f>
        <v>1</v>
      </c>
      <c r="E211" s="9">
        <f>E212+E213</f>
        <v>3613.22</v>
      </c>
      <c r="F211" s="11">
        <f>F212+F213</f>
        <v>1</v>
      </c>
      <c r="G211" s="12">
        <f>G212+G213</f>
        <v>4071.2799999999997</v>
      </c>
      <c r="H211" s="13">
        <f>G211/G211</f>
        <v>1</v>
      </c>
      <c r="K211" s="4"/>
      <c r="L211" s="4"/>
    </row>
    <row r="212" spans="1:12" ht="12.75" customHeight="1" x14ac:dyDescent="0.2">
      <c r="A212" s="14"/>
      <c r="B212" s="8" t="s">
        <v>4</v>
      </c>
      <c r="C212" s="15">
        <v>418.26</v>
      </c>
      <c r="D212" s="16">
        <f>C212/C211</f>
        <v>0.91311181941230402</v>
      </c>
      <c r="E212" s="15">
        <v>2978.91</v>
      </c>
      <c r="F212" s="17">
        <f>E212/E211</f>
        <v>0.82444744576859419</v>
      </c>
      <c r="G212" s="18">
        <f>C212+E212</f>
        <v>3397.17</v>
      </c>
      <c r="H212" s="19">
        <f>G212/G211</f>
        <v>0.83442308070189231</v>
      </c>
      <c r="K212" s="4"/>
      <c r="L212" s="4"/>
    </row>
    <row r="213" spans="1:12" ht="12.75" customHeight="1" x14ac:dyDescent="0.2">
      <c r="A213" s="20"/>
      <c r="B213" s="21" t="s">
        <v>5</v>
      </c>
      <c r="C213" s="22">
        <v>39.799999999999997</v>
      </c>
      <c r="D213" s="23">
        <f>C213/C211</f>
        <v>8.6888180587695929E-2</v>
      </c>
      <c r="E213" s="22">
        <v>634.30999999999995</v>
      </c>
      <c r="F213" s="24">
        <f>E213/E211</f>
        <v>0.17555255423140578</v>
      </c>
      <c r="G213" s="25">
        <f>C213+E213</f>
        <v>674.1099999999999</v>
      </c>
      <c r="H213" s="26">
        <f>G213/G211</f>
        <v>0.16557691929810769</v>
      </c>
      <c r="K213" s="4"/>
      <c r="L213" s="4"/>
    </row>
    <row r="214" spans="1:12" ht="12.75" customHeight="1" x14ac:dyDescent="0.2">
      <c r="A214" s="14" t="s">
        <v>13</v>
      </c>
      <c r="B214" s="8" t="s">
        <v>3</v>
      </c>
      <c r="C214" s="9">
        <f>C215+C216</f>
        <v>39312.58</v>
      </c>
      <c r="D214" s="10">
        <f>D215+D216</f>
        <v>0.99999999999999989</v>
      </c>
      <c r="E214" s="9">
        <f>E215+E216</f>
        <v>9796.83</v>
      </c>
      <c r="F214" s="11">
        <f>F215+F216</f>
        <v>0.99999999999999989</v>
      </c>
      <c r="G214" s="12">
        <f>G215+G216</f>
        <v>49109.409999999996</v>
      </c>
      <c r="H214" s="13">
        <f>G214/G214</f>
        <v>1</v>
      </c>
      <c r="K214" s="4"/>
      <c r="L214" s="4"/>
    </row>
    <row r="215" spans="1:12" ht="12.75" customHeight="1" x14ac:dyDescent="0.2">
      <c r="A215" s="14"/>
      <c r="B215" s="8" t="s">
        <v>4</v>
      </c>
      <c r="C215" s="15">
        <f>C203+C206+C209+C212</f>
        <v>29050.82</v>
      </c>
      <c r="D215" s="16">
        <f>C215/C214</f>
        <v>0.73897007014039773</v>
      </c>
      <c r="E215" s="15">
        <f>E203+E206+E209+E212</f>
        <v>7813.3799999999992</v>
      </c>
      <c r="F215" s="17">
        <f>E215/E214</f>
        <v>0.79754165377984498</v>
      </c>
      <c r="G215" s="18">
        <f>C215+E215</f>
        <v>36864.199999999997</v>
      </c>
      <c r="H215" s="19">
        <f>G215/G214</f>
        <v>0.75065450796497046</v>
      </c>
      <c r="K215" s="4"/>
      <c r="L215" s="4"/>
    </row>
    <row r="216" spans="1:12" ht="12.75" customHeight="1" x14ac:dyDescent="0.2">
      <c r="A216" s="27"/>
      <c r="B216" s="28" t="s">
        <v>5</v>
      </c>
      <c r="C216" s="29">
        <f>C204+C207+C210+C213</f>
        <v>10261.76</v>
      </c>
      <c r="D216" s="38">
        <f>C216/C214</f>
        <v>0.26102992985960216</v>
      </c>
      <c r="E216" s="29">
        <f>E204+E207+E210+E213</f>
        <v>1983.45</v>
      </c>
      <c r="F216" s="39">
        <f>E216/E214</f>
        <v>0.20245834622015491</v>
      </c>
      <c r="G216" s="30">
        <f>C216+E216</f>
        <v>12245.210000000001</v>
      </c>
      <c r="H216" s="40">
        <f>G216/G214</f>
        <v>0.24934549203502956</v>
      </c>
      <c r="K216" s="4"/>
      <c r="L216" s="4"/>
    </row>
    <row r="217" spans="1:12" ht="15" x14ac:dyDescent="0.25">
      <c r="A217" s="41" t="s">
        <v>14</v>
      </c>
      <c r="B217" s="5"/>
      <c r="C217" s="5"/>
      <c r="D217" s="5"/>
      <c r="E217" s="5"/>
      <c r="F217" s="5"/>
      <c r="G217" s="5"/>
      <c r="H217" s="6"/>
      <c r="K217" s="4"/>
      <c r="L217" s="4"/>
    </row>
    <row r="218" spans="1:12" ht="12.75" customHeight="1" x14ac:dyDescent="0.2">
      <c r="A218" s="7" t="s">
        <v>8</v>
      </c>
      <c r="B218" s="8" t="s">
        <v>3</v>
      </c>
      <c r="C218" s="9">
        <f>C219+C220</f>
        <v>23853.46</v>
      </c>
      <c r="D218" s="10">
        <f>D219+D220</f>
        <v>1</v>
      </c>
      <c r="E218" s="9">
        <f>E219+E220</f>
        <v>2925.9300000000003</v>
      </c>
      <c r="F218" s="11">
        <f>F219+F220</f>
        <v>1</v>
      </c>
      <c r="G218" s="12">
        <f>G219+G220</f>
        <v>26779.39</v>
      </c>
      <c r="H218" s="13">
        <f>G218/G218</f>
        <v>1</v>
      </c>
      <c r="K218" s="4"/>
      <c r="L218" s="4"/>
    </row>
    <row r="219" spans="1:12" ht="12.75" customHeight="1" x14ac:dyDescent="0.2">
      <c r="A219" s="14"/>
      <c r="B219" s="8" t="s">
        <v>4</v>
      </c>
      <c r="C219" s="15">
        <v>15667.4</v>
      </c>
      <c r="D219" s="16">
        <f>C219/C218</f>
        <v>0.65681875920725963</v>
      </c>
      <c r="E219" s="15">
        <v>1984.93</v>
      </c>
      <c r="F219" s="17">
        <f>E219/E218</f>
        <v>0.67839285287071116</v>
      </c>
      <c r="G219" s="18">
        <f>C219+E219</f>
        <v>17652.329999999998</v>
      </c>
      <c r="H219" s="19">
        <f>G219/G218</f>
        <v>0.65917595583767963</v>
      </c>
      <c r="K219" s="4"/>
      <c r="L219" s="4"/>
    </row>
    <row r="220" spans="1:12" ht="12.75" customHeight="1" x14ac:dyDescent="0.2">
      <c r="A220" s="20"/>
      <c r="B220" s="21" t="s">
        <v>5</v>
      </c>
      <c r="C220" s="22">
        <v>8186.06</v>
      </c>
      <c r="D220" s="23">
        <f>C220/C218</f>
        <v>0.34318124079274037</v>
      </c>
      <c r="E220" s="22">
        <v>941</v>
      </c>
      <c r="F220" s="24">
        <f>E220/E218</f>
        <v>0.32160714712928878</v>
      </c>
      <c r="G220" s="25">
        <f>C220+E220</f>
        <v>9127.0600000000013</v>
      </c>
      <c r="H220" s="26">
        <f>G220/G218</f>
        <v>0.34082404416232043</v>
      </c>
    </row>
    <row r="221" spans="1:12" ht="12.75" customHeight="1" x14ac:dyDescent="0.2">
      <c r="A221" s="14" t="s">
        <v>10</v>
      </c>
      <c r="B221" s="8" t="s">
        <v>3</v>
      </c>
      <c r="C221" s="9">
        <f>C222+C223</f>
        <v>6493.5300000000007</v>
      </c>
      <c r="D221" s="10">
        <f>D222+D223</f>
        <v>1</v>
      </c>
      <c r="E221" s="9">
        <f>E222+E223</f>
        <v>785.53</v>
      </c>
      <c r="F221" s="11">
        <f>F222+F223</f>
        <v>1</v>
      </c>
      <c r="G221" s="12">
        <f>G222+G223</f>
        <v>7279.06</v>
      </c>
      <c r="H221" s="13">
        <f>G221/G221</f>
        <v>1</v>
      </c>
      <c r="K221" s="4"/>
      <c r="L221" s="4"/>
    </row>
    <row r="222" spans="1:12" ht="12.75" customHeight="1" x14ac:dyDescent="0.2">
      <c r="A222" s="14"/>
      <c r="B222" s="8" t="s">
        <v>4</v>
      </c>
      <c r="C222" s="15">
        <v>5916.6</v>
      </c>
      <c r="D222" s="16">
        <f>C222/C221</f>
        <v>0.91115310162577212</v>
      </c>
      <c r="E222" s="15">
        <v>722.1</v>
      </c>
      <c r="F222" s="17">
        <f>E222/E221</f>
        <v>0.91925197000751091</v>
      </c>
      <c r="G222" s="18">
        <f>C222+E222</f>
        <v>6638.7000000000007</v>
      </c>
      <c r="H222" s="19">
        <f>G222/G221</f>
        <v>0.91202710240058471</v>
      </c>
      <c r="K222" s="4"/>
      <c r="L222" s="4"/>
    </row>
    <row r="223" spans="1:12" ht="12.75" customHeight="1" x14ac:dyDescent="0.2">
      <c r="A223" s="20"/>
      <c r="B223" s="21" t="s">
        <v>5</v>
      </c>
      <c r="C223" s="22">
        <v>576.92999999999995</v>
      </c>
      <c r="D223" s="23">
        <f>C223/C221</f>
        <v>8.8846898374227865E-2</v>
      </c>
      <c r="E223" s="22">
        <v>63.43</v>
      </c>
      <c r="F223" s="24">
        <f>E223/E221</f>
        <v>8.0748029992489145E-2</v>
      </c>
      <c r="G223" s="25">
        <f>C223+E223</f>
        <v>640.3599999999999</v>
      </c>
      <c r="H223" s="26">
        <f>G223/G221</f>
        <v>8.797289759941529E-2</v>
      </c>
      <c r="K223" s="4"/>
      <c r="L223" s="4"/>
    </row>
    <row r="224" spans="1:12" ht="12.75" customHeight="1" x14ac:dyDescent="0.2">
      <c r="A224" s="14" t="s">
        <v>11</v>
      </c>
      <c r="B224" s="8" t="s">
        <v>3</v>
      </c>
      <c r="C224" s="9">
        <f>C225+C226</f>
        <v>8230.7000000000007</v>
      </c>
      <c r="D224" s="10">
        <f>D225+D226</f>
        <v>0.99999999999999989</v>
      </c>
      <c r="E224" s="9">
        <f>E225+E226</f>
        <v>2675.37</v>
      </c>
      <c r="F224" s="11">
        <f>F225+F226</f>
        <v>1</v>
      </c>
      <c r="G224" s="12">
        <f>G225+G226</f>
        <v>10906.07</v>
      </c>
      <c r="H224" s="13">
        <f>G224/G224</f>
        <v>1</v>
      </c>
      <c r="K224" s="4"/>
      <c r="L224" s="4"/>
    </row>
    <row r="225" spans="1:12" ht="12.75" customHeight="1" x14ac:dyDescent="0.2">
      <c r="A225" s="14"/>
      <c r="B225" s="8" t="s">
        <v>4</v>
      </c>
      <c r="C225" s="15">
        <v>7298.17</v>
      </c>
      <c r="D225" s="16">
        <f>C225/C224</f>
        <v>0.88670100963466036</v>
      </c>
      <c r="E225" s="15">
        <v>2284.16</v>
      </c>
      <c r="F225" s="17">
        <f>E225/E224</f>
        <v>0.85377349674998226</v>
      </c>
      <c r="G225" s="18">
        <f>C225+E225</f>
        <v>9582.33</v>
      </c>
      <c r="H225" s="19">
        <f>G225/G224</f>
        <v>0.8786235555062456</v>
      </c>
    </row>
    <row r="226" spans="1:12" ht="12.75" customHeight="1" x14ac:dyDescent="0.2">
      <c r="A226" s="20"/>
      <c r="B226" s="21" t="s">
        <v>5</v>
      </c>
      <c r="C226" s="22">
        <v>932.53</v>
      </c>
      <c r="D226" s="23">
        <f>C226/C224</f>
        <v>0.11329899036533951</v>
      </c>
      <c r="E226" s="22">
        <v>391.21</v>
      </c>
      <c r="F226" s="24">
        <f>E226/E224</f>
        <v>0.14622650325001776</v>
      </c>
      <c r="G226" s="25">
        <f>C226+E226</f>
        <v>1323.74</v>
      </c>
      <c r="H226" s="26">
        <f>G226/G224</f>
        <v>0.1213764444937544</v>
      </c>
      <c r="K226" s="4"/>
      <c r="L226" s="4"/>
    </row>
    <row r="227" spans="1:12" ht="12.75" customHeight="1" x14ac:dyDescent="0.2">
      <c r="A227" s="14" t="s">
        <v>12</v>
      </c>
      <c r="B227" s="8" t="s">
        <v>3</v>
      </c>
      <c r="C227" s="9">
        <f>C228+C229</f>
        <v>456.07000000000005</v>
      </c>
      <c r="D227" s="10">
        <f>D228+D229</f>
        <v>1</v>
      </c>
      <c r="E227" s="9">
        <f>E228+E229</f>
        <v>3393.67</v>
      </c>
      <c r="F227" s="11">
        <f>F228+F229</f>
        <v>0.99999999999999989</v>
      </c>
      <c r="G227" s="12">
        <f>G228+G229</f>
        <v>3849.74</v>
      </c>
      <c r="H227" s="13">
        <f>G227/G227</f>
        <v>1</v>
      </c>
      <c r="K227" s="4"/>
      <c r="L227" s="4"/>
    </row>
    <row r="228" spans="1:12" ht="12.75" customHeight="1" x14ac:dyDescent="0.2">
      <c r="A228" s="14"/>
      <c r="B228" s="8" t="s">
        <v>4</v>
      </c>
      <c r="C228" s="15">
        <v>437.54</v>
      </c>
      <c r="D228" s="16">
        <f>C228/C227</f>
        <v>0.95937027210735193</v>
      </c>
      <c r="E228" s="15">
        <v>2833.95</v>
      </c>
      <c r="F228" s="17">
        <f>E228/E227</f>
        <v>0.83506940863431023</v>
      </c>
      <c r="G228" s="18">
        <f>C228+E228</f>
        <v>3271.49</v>
      </c>
      <c r="H228" s="19">
        <f>G228/G227</f>
        <v>0.8497950510943596</v>
      </c>
      <c r="K228" s="4"/>
      <c r="L228" s="4"/>
    </row>
    <row r="229" spans="1:12" ht="12.75" customHeight="1" x14ac:dyDescent="0.2">
      <c r="A229" s="20"/>
      <c r="B229" s="21" t="s">
        <v>5</v>
      </c>
      <c r="C229" s="22">
        <v>18.53</v>
      </c>
      <c r="D229" s="23">
        <f>C229/C227</f>
        <v>4.0629727892648057E-2</v>
      </c>
      <c r="E229" s="22">
        <v>559.72</v>
      </c>
      <c r="F229" s="24">
        <f>E229/E227</f>
        <v>0.16493059136568966</v>
      </c>
      <c r="G229" s="25">
        <f>C229+E229</f>
        <v>578.25</v>
      </c>
      <c r="H229" s="26">
        <f>G229/G227</f>
        <v>0.1502049489056404</v>
      </c>
      <c r="K229" s="4"/>
      <c r="L229" s="4"/>
    </row>
    <row r="230" spans="1:12" ht="12.75" customHeight="1" x14ac:dyDescent="0.2">
      <c r="A230" s="14" t="s">
        <v>13</v>
      </c>
      <c r="B230" s="8" t="s">
        <v>3</v>
      </c>
      <c r="C230" s="9">
        <f>C231+C232</f>
        <v>39033.760000000002</v>
      </c>
      <c r="D230" s="10">
        <f>D231+D232</f>
        <v>1</v>
      </c>
      <c r="E230" s="9">
        <f>E231+E232</f>
        <v>9780.5</v>
      </c>
      <c r="F230" s="11">
        <f>F231+F232</f>
        <v>1</v>
      </c>
      <c r="G230" s="12">
        <f>G231+G232</f>
        <v>48814.26</v>
      </c>
      <c r="H230" s="13">
        <f>G230/G230</f>
        <v>1</v>
      </c>
    </row>
    <row r="231" spans="1:12" ht="12.75" customHeight="1" x14ac:dyDescent="0.2">
      <c r="A231" s="14"/>
      <c r="B231" s="8" t="s">
        <v>4</v>
      </c>
      <c r="C231" s="15">
        <f>C219+C222+C225+C228</f>
        <v>29319.71</v>
      </c>
      <c r="D231" s="16">
        <f>C231/C230</f>
        <v>0.75113722070330913</v>
      </c>
      <c r="E231" s="15">
        <f>E219+E222+E225+E228</f>
        <v>7825.14</v>
      </c>
      <c r="F231" s="17">
        <f>E231/E230</f>
        <v>0.8000756607535402</v>
      </c>
      <c r="G231" s="18">
        <f>C231+E231</f>
        <v>37144.85</v>
      </c>
      <c r="H231" s="19">
        <f>G231/G230</f>
        <v>0.76094260160862826</v>
      </c>
      <c r="K231" s="4"/>
      <c r="L231" s="4"/>
    </row>
    <row r="232" spans="1:12" ht="12.75" customHeight="1" x14ac:dyDescent="0.2">
      <c r="A232" s="27"/>
      <c r="B232" s="28" t="s">
        <v>5</v>
      </c>
      <c r="C232" s="29">
        <f>C220+C223+C226+C229</f>
        <v>9714.0500000000011</v>
      </c>
      <c r="D232" s="38">
        <f>C232/C230</f>
        <v>0.24886277929669087</v>
      </c>
      <c r="E232" s="29">
        <f>E220+E223+E226+E229</f>
        <v>1955.36</v>
      </c>
      <c r="F232" s="39">
        <f>E232/E230</f>
        <v>0.19992433924645978</v>
      </c>
      <c r="G232" s="30">
        <f>C232+E232</f>
        <v>11669.410000000002</v>
      </c>
      <c r="H232" s="40">
        <f>G232/G230</f>
        <v>0.23905739839137172</v>
      </c>
      <c r="K232" s="4"/>
      <c r="L232" s="4"/>
    </row>
    <row r="233" spans="1:12" ht="15" x14ac:dyDescent="0.25">
      <c r="A233" s="41" t="s">
        <v>17</v>
      </c>
      <c r="B233" s="5"/>
      <c r="C233" s="5"/>
      <c r="D233" s="5"/>
      <c r="E233" s="5"/>
      <c r="F233" s="5"/>
      <c r="G233" s="5"/>
      <c r="H233" s="6"/>
      <c r="K233" s="4"/>
      <c r="L233" s="4"/>
    </row>
    <row r="234" spans="1:12" ht="14.25" x14ac:dyDescent="0.2">
      <c r="A234" s="31" t="s">
        <v>8</v>
      </c>
      <c r="B234" s="7" t="s">
        <v>3</v>
      </c>
      <c r="C234" s="9">
        <f>C235+C236</f>
        <v>24581.4</v>
      </c>
      <c r="D234" s="10">
        <f>D235+D236</f>
        <v>1</v>
      </c>
      <c r="E234" s="9">
        <f>E235+E236</f>
        <v>2740.5</v>
      </c>
      <c r="F234" s="11">
        <f>F235+F236</f>
        <v>1</v>
      </c>
      <c r="G234" s="12">
        <f>G235+G236</f>
        <v>27321.899999999998</v>
      </c>
      <c r="H234" s="13">
        <f>G234/G234</f>
        <v>1</v>
      </c>
      <c r="K234" s="4"/>
      <c r="L234" s="4"/>
    </row>
    <row r="235" spans="1:12" x14ac:dyDescent="0.2">
      <c r="A235" s="32"/>
      <c r="B235" s="33" t="s">
        <v>4</v>
      </c>
      <c r="C235" s="15">
        <v>16272.9</v>
      </c>
      <c r="D235" s="16">
        <f>C235/C234</f>
        <v>0.66200053699138373</v>
      </c>
      <c r="E235" s="15">
        <v>1894.2</v>
      </c>
      <c r="F235" s="17">
        <f>E235/E234</f>
        <v>0.69118773946360157</v>
      </c>
      <c r="G235" s="18">
        <f>C235+E235</f>
        <v>18167.099999999999</v>
      </c>
      <c r="H235" s="19">
        <f>G235/G234</f>
        <v>0.66492813457336419</v>
      </c>
    </row>
    <row r="236" spans="1:12" x14ac:dyDescent="0.2">
      <c r="A236" s="34"/>
      <c r="B236" s="35" t="s">
        <v>5</v>
      </c>
      <c r="C236" s="22">
        <v>8308.5</v>
      </c>
      <c r="D236" s="23">
        <f>C236/C234</f>
        <v>0.33799946300861627</v>
      </c>
      <c r="E236" s="22">
        <v>846.3</v>
      </c>
      <c r="F236" s="24">
        <f>E236/E234</f>
        <v>0.30881226053639843</v>
      </c>
      <c r="G236" s="25">
        <f>C236+E236</f>
        <v>9154.7999999999993</v>
      </c>
      <c r="H236" s="26">
        <f>G236/G234</f>
        <v>0.33507186542663575</v>
      </c>
    </row>
    <row r="237" spans="1:12" x14ac:dyDescent="0.2">
      <c r="A237" s="32" t="s">
        <v>10</v>
      </c>
      <c r="B237" s="33" t="s">
        <v>3</v>
      </c>
      <c r="C237" s="9">
        <f>C238+C239</f>
        <v>6209</v>
      </c>
      <c r="D237" s="10">
        <f>D238+D239</f>
        <v>1</v>
      </c>
      <c r="E237" s="9">
        <f>E238+E239</f>
        <v>837.9</v>
      </c>
      <c r="F237" s="11">
        <f>F238+F239</f>
        <v>1</v>
      </c>
      <c r="G237" s="12">
        <f>G238+G239</f>
        <v>7046.9</v>
      </c>
      <c r="H237" s="13">
        <f>G237/G237</f>
        <v>1</v>
      </c>
    </row>
    <row r="238" spans="1:12" x14ac:dyDescent="0.2">
      <c r="A238" s="32"/>
      <c r="B238" s="33" t="s">
        <v>4</v>
      </c>
      <c r="C238" s="15">
        <v>5712</v>
      </c>
      <c r="D238" s="16">
        <f>C238/C237</f>
        <v>0.91995490417136416</v>
      </c>
      <c r="E238" s="15">
        <v>783.5</v>
      </c>
      <c r="F238" s="17">
        <f>E238/E237</f>
        <v>0.93507578469984487</v>
      </c>
      <c r="G238" s="18">
        <f>C238+E238</f>
        <v>6495.5</v>
      </c>
      <c r="H238" s="19">
        <f>G238/G237</f>
        <v>0.92175282748442577</v>
      </c>
    </row>
    <row r="239" spans="1:12" x14ac:dyDescent="0.2">
      <c r="A239" s="34"/>
      <c r="B239" s="35" t="s">
        <v>5</v>
      </c>
      <c r="C239" s="22">
        <v>497</v>
      </c>
      <c r="D239" s="23">
        <f>C239/C237</f>
        <v>8.0045095828635851E-2</v>
      </c>
      <c r="E239" s="22">
        <v>54.4</v>
      </c>
      <c r="F239" s="24">
        <f>E239/E237</f>
        <v>6.4924215300155144E-2</v>
      </c>
      <c r="G239" s="25">
        <f>C239+E239</f>
        <v>551.4</v>
      </c>
      <c r="H239" s="26">
        <f>G239/G237</f>
        <v>7.8247172515574226E-2</v>
      </c>
    </row>
    <row r="240" spans="1:12" x14ac:dyDescent="0.2">
      <c r="A240" s="32" t="s">
        <v>11</v>
      </c>
      <c r="B240" s="33" t="s">
        <v>3</v>
      </c>
      <c r="C240" s="9">
        <f>C241+C242</f>
        <v>7840.1</v>
      </c>
      <c r="D240" s="10">
        <f>D241+D242</f>
        <v>0.99999999999999989</v>
      </c>
      <c r="E240" s="9">
        <f>E241+E242</f>
        <v>2687</v>
      </c>
      <c r="F240" s="11">
        <f>F241+F242</f>
        <v>1</v>
      </c>
      <c r="G240" s="12">
        <f>G241+G242</f>
        <v>10527.1</v>
      </c>
      <c r="H240" s="13">
        <f>G240/G240</f>
        <v>1</v>
      </c>
    </row>
    <row r="241" spans="1:8" x14ac:dyDescent="0.2">
      <c r="A241" s="32"/>
      <c r="B241" s="33" t="s">
        <v>4</v>
      </c>
      <c r="C241" s="15">
        <v>7117</v>
      </c>
      <c r="D241" s="16">
        <f>C241/C240</f>
        <v>0.90776903355824534</v>
      </c>
      <c r="E241" s="15">
        <v>2329.9</v>
      </c>
      <c r="F241" s="17">
        <f>E241/E240</f>
        <v>0.8671008559732043</v>
      </c>
      <c r="G241" s="18">
        <f>C241+E241</f>
        <v>9446.9</v>
      </c>
      <c r="H241" s="19">
        <f>G241/G240</f>
        <v>0.89738864454598122</v>
      </c>
    </row>
    <row r="242" spans="1:8" x14ac:dyDescent="0.2">
      <c r="A242" s="34"/>
      <c r="B242" s="35" t="s">
        <v>5</v>
      </c>
      <c r="C242" s="22">
        <v>723.1</v>
      </c>
      <c r="D242" s="23">
        <f>C242/C240</f>
        <v>9.2230966441754575E-2</v>
      </c>
      <c r="E242" s="22">
        <v>357.1</v>
      </c>
      <c r="F242" s="24">
        <f>E242/E240</f>
        <v>0.1328991440267957</v>
      </c>
      <c r="G242" s="25">
        <f>C242+E242</f>
        <v>1080.2</v>
      </c>
      <c r="H242" s="26">
        <f>G242/G240</f>
        <v>0.10261135545401867</v>
      </c>
    </row>
    <row r="243" spans="1:8" x14ac:dyDescent="0.2">
      <c r="A243" s="32" t="s">
        <v>12</v>
      </c>
      <c r="B243" s="33" t="s">
        <v>3</v>
      </c>
      <c r="C243" s="9">
        <f>C244+C245</f>
        <v>464.8</v>
      </c>
      <c r="D243" s="10">
        <f>D244+D245</f>
        <v>1</v>
      </c>
      <c r="E243" s="9">
        <f>E244+E245</f>
        <v>3150.4</v>
      </c>
      <c r="F243" s="11">
        <f>F244+F245</f>
        <v>1</v>
      </c>
      <c r="G243" s="12">
        <f>G244+G245</f>
        <v>3615.2</v>
      </c>
      <c r="H243" s="13">
        <f>G243/G243</f>
        <v>1</v>
      </c>
    </row>
    <row r="244" spans="1:8" x14ac:dyDescent="0.2">
      <c r="A244" s="32"/>
      <c r="B244" s="33" t="s">
        <v>4</v>
      </c>
      <c r="C244" s="15">
        <v>442</v>
      </c>
      <c r="D244" s="16">
        <f>C244/C243</f>
        <v>0.95094664371772808</v>
      </c>
      <c r="E244" s="15">
        <v>2555.4</v>
      </c>
      <c r="F244" s="17">
        <f>E244/E243</f>
        <v>0.81113509395632299</v>
      </c>
      <c r="G244" s="18">
        <f>C244+E244</f>
        <v>2997.4</v>
      </c>
      <c r="H244" s="19">
        <f>G244/G243</f>
        <v>0.82911042265988055</v>
      </c>
    </row>
    <row r="245" spans="1:8" x14ac:dyDescent="0.2">
      <c r="A245" s="34"/>
      <c r="B245" s="35" t="s">
        <v>5</v>
      </c>
      <c r="C245" s="22">
        <v>22.8</v>
      </c>
      <c r="D245" s="23">
        <f>C245/C243</f>
        <v>4.9053356282271948E-2</v>
      </c>
      <c r="E245" s="22">
        <v>595</v>
      </c>
      <c r="F245" s="24">
        <f>E245/E243</f>
        <v>0.18886490604367698</v>
      </c>
      <c r="G245" s="25">
        <f>C245+E245</f>
        <v>617.79999999999995</v>
      </c>
      <c r="H245" s="26">
        <f>G245/G243</f>
        <v>0.1708895773401195</v>
      </c>
    </row>
    <row r="246" spans="1:8" x14ac:dyDescent="0.2">
      <c r="A246" s="32" t="s">
        <v>13</v>
      </c>
      <c r="B246" s="33" t="s">
        <v>3</v>
      </c>
      <c r="C246" s="9">
        <f>C247+C248</f>
        <v>39095.300000000003</v>
      </c>
      <c r="D246" s="10">
        <f>D247+D248</f>
        <v>1</v>
      </c>
      <c r="E246" s="9">
        <f>E247+E248</f>
        <v>9415.7999999999993</v>
      </c>
      <c r="F246" s="11">
        <f>F247+F248</f>
        <v>1</v>
      </c>
      <c r="G246" s="12">
        <f>G247+G248</f>
        <v>48511.1</v>
      </c>
      <c r="H246" s="13">
        <f>G246/G246</f>
        <v>1</v>
      </c>
    </row>
    <row r="247" spans="1:8" x14ac:dyDescent="0.2">
      <c r="A247" s="32"/>
      <c r="B247" s="33" t="s">
        <v>4</v>
      </c>
      <c r="C247" s="15">
        <f>C235+C238+C241+C244</f>
        <v>29543.9</v>
      </c>
      <c r="D247" s="16">
        <f>C247/C246</f>
        <v>0.75568930280621971</v>
      </c>
      <c r="E247" s="15">
        <f>E235+E238+E241+E244</f>
        <v>7563</v>
      </c>
      <c r="F247" s="17">
        <f>E247/E246</f>
        <v>0.803224367552412</v>
      </c>
      <c r="G247" s="18">
        <f>C247+E247</f>
        <v>37106.9</v>
      </c>
      <c r="H247" s="19">
        <f>G247/G246</f>
        <v>0.76491565847816279</v>
      </c>
    </row>
    <row r="248" spans="1:8" x14ac:dyDescent="0.2">
      <c r="A248" s="36"/>
      <c r="B248" s="37" t="s">
        <v>5</v>
      </c>
      <c r="C248" s="29">
        <f>C236+C239+C242+C245</f>
        <v>9551.4</v>
      </c>
      <c r="D248" s="38">
        <f>C248/C246</f>
        <v>0.24431069719378029</v>
      </c>
      <c r="E248" s="29">
        <f>E236+E239+E242+E245</f>
        <v>1852.8</v>
      </c>
      <c r="F248" s="39">
        <f>E248/E246</f>
        <v>0.19677563244758811</v>
      </c>
      <c r="G248" s="30">
        <f>C248+E248</f>
        <v>11404.199999999999</v>
      </c>
      <c r="H248" s="40">
        <f>G248/G246</f>
        <v>0.23508434152183724</v>
      </c>
    </row>
    <row r="249" spans="1:8" ht="15" x14ac:dyDescent="0.25">
      <c r="A249" s="41" t="s">
        <v>16</v>
      </c>
      <c r="B249" s="5"/>
      <c r="C249" s="5"/>
      <c r="D249" s="5"/>
      <c r="E249" s="5"/>
      <c r="F249" s="5"/>
      <c r="G249" s="5"/>
      <c r="H249" s="6"/>
    </row>
    <row r="250" spans="1:8" x14ac:dyDescent="0.2">
      <c r="A250" s="31" t="s">
        <v>8</v>
      </c>
      <c r="B250" s="7" t="s">
        <v>3</v>
      </c>
      <c r="C250" s="9">
        <f>C251+C252</f>
        <v>24184.230000000003</v>
      </c>
      <c r="D250" s="10">
        <f>D251+D252</f>
        <v>1</v>
      </c>
      <c r="E250" s="9">
        <f>E251+E252</f>
        <v>2630.84</v>
      </c>
      <c r="F250" s="11">
        <f>F251+F252</f>
        <v>1</v>
      </c>
      <c r="G250" s="12">
        <f>G251+G252</f>
        <v>26815.070000000003</v>
      </c>
      <c r="H250" s="13">
        <f>G250/G250</f>
        <v>1</v>
      </c>
    </row>
    <row r="251" spans="1:8" x14ac:dyDescent="0.2">
      <c r="A251" s="32"/>
      <c r="B251" s="33" t="s">
        <v>4</v>
      </c>
      <c r="C251" s="15">
        <v>15917.03</v>
      </c>
      <c r="D251" s="16">
        <f>C251/C250</f>
        <v>0.65815740257184119</v>
      </c>
      <c r="E251" s="15">
        <v>1826.64</v>
      </c>
      <c r="F251" s="17">
        <f>E251/E250</f>
        <v>0.69431816454060302</v>
      </c>
      <c r="G251" s="18">
        <f>C251+E251</f>
        <v>17743.670000000002</v>
      </c>
      <c r="H251" s="19">
        <f>G251/G250</f>
        <v>0.66170515310979983</v>
      </c>
    </row>
    <row r="252" spans="1:8" x14ac:dyDescent="0.2">
      <c r="A252" s="34"/>
      <c r="B252" s="35" t="s">
        <v>5</v>
      </c>
      <c r="C252" s="22">
        <v>8267.2000000000007</v>
      </c>
      <c r="D252" s="23">
        <f>C252/C250</f>
        <v>0.34184259742815876</v>
      </c>
      <c r="E252" s="22">
        <v>804.2</v>
      </c>
      <c r="F252" s="24">
        <f>E252/E250</f>
        <v>0.30568183545939698</v>
      </c>
      <c r="G252" s="25">
        <f>C252+E252</f>
        <v>9071.4000000000015</v>
      </c>
      <c r="H252" s="26">
        <f>G252/G250</f>
        <v>0.33829484689020017</v>
      </c>
    </row>
    <row r="253" spans="1:8" x14ac:dyDescent="0.2">
      <c r="A253" s="32" t="s">
        <v>10</v>
      </c>
      <c r="B253" s="33" t="s">
        <v>3</v>
      </c>
      <c r="C253" s="9">
        <f>C254+C255</f>
        <v>5857</v>
      </c>
      <c r="D253" s="10">
        <f>D254+D255</f>
        <v>1</v>
      </c>
      <c r="E253" s="9">
        <f>E254+E255</f>
        <v>748.93</v>
      </c>
      <c r="F253" s="11">
        <f>F254+F255</f>
        <v>1</v>
      </c>
      <c r="G253" s="12">
        <f>G254+G255</f>
        <v>6605.93</v>
      </c>
      <c r="H253" s="13">
        <f>G253/G253</f>
        <v>1</v>
      </c>
    </row>
    <row r="254" spans="1:8" x14ac:dyDescent="0.2">
      <c r="A254" s="32"/>
      <c r="B254" s="33" t="s">
        <v>4</v>
      </c>
      <c r="C254" s="15">
        <v>5388</v>
      </c>
      <c r="D254" s="16">
        <f>C254/C253</f>
        <v>0.9199248762164931</v>
      </c>
      <c r="E254" s="15">
        <v>695.5</v>
      </c>
      <c r="F254" s="17">
        <f>E254/E253</f>
        <v>0.92865821905919121</v>
      </c>
      <c r="G254" s="18">
        <f>C254+E254</f>
        <v>6083.5</v>
      </c>
      <c r="H254" s="19">
        <f>G254/G253</f>
        <v>0.92091499607171123</v>
      </c>
    </row>
    <row r="255" spans="1:8" x14ac:dyDescent="0.2">
      <c r="A255" s="34"/>
      <c r="B255" s="35" t="s">
        <v>5</v>
      </c>
      <c r="C255" s="22">
        <v>469</v>
      </c>
      <c r="D255" s="23">
        <f>C255/C253</f>
        <v>8.007512378350691E-2</v>
      </c>
      <c r="E255" s="22">
        <v>53.43</v>
      </c>
      <c r="F255" s="24">
        <f>E255/E253</f>
        <v>7.1341780940808897E-2</v>
      </c>
      <c r="G255" s="25">
        <f>C255+E255</f>
        <v>522.42999999999995</v>
      </c>
      <c r="H255" s="26">
        <f>G255/G253</f>
        <v>7.9085003928288669E-2</v>
      </c>
    </row>
    <row r="256" spans="1:8" x14ac:dyDescent="0.2">
      <c r="A256" s="32" t="s">
        <v>11</v>
      </c>
      <c r="B256" s="33" t="s">
        <v>3</v>
      </c>
      <c r="C256" s="9">
        <f>C257+C258</f>
        <v>7253</v>
      </c>
      <c r="D256" s="10">
        <f>D257+D258</f>
        <v>1</v>
      </c>
      <c r="E256" s="9">
        <f>E257+E258</f>
        <v>2436.3000000000002</v>
      </c>
      <c r="F256" s="11">
        <f>F257+F258</f>
        <v>1</v>
      </c>
      <c r="G256" s="12">
        <f>G257+G258</f>
        <v>9689.3000000000011</v>
      </c>
      <c r="H256" s="13">
        <f>G256/G256</f>
        <v>1</v>
      </c>
    </row>
    <row r="257" spans="1:8" x14ac:dyDescent="0.2">
      <c r="A257" s="32"/>
      <c r="B257" s="33" t="s">
        <v>4</v>
      </c>
      <c r="C257" s="15">
        <v>6634.42</v>
      </c>
      <c r="D257" s="16">
        <f>C257/C256</f>
        <v>0.91471391148490278</v>
      </c>
      <c r="E257" s="15">
        <v>2099.8000000000002</v>
      </c>
      <c r="F257" s="17">
        <f>E257/E256</f>
        <v>0.86188072076509459</v>
      </c>
      <c r="G257" s="18">
        <f>C257+E257</f>
        <v>8734.2200000000012</v>
      </c>
      <c r="H257" s="19">
        <f>G257/G256</f>
        <v>0.90142941182541569</v>
      </c>
    </row>
    <row r="258" spans="1:8" x14ac:dyDescent="0.2">
      <c r="A258" s="34"/>
      <c r="B258" s="35" t="s">
        <v>5</v>
      </c>
      <c r="C258" s="22">
        <v>618.58000000000004</v>
      </c>
      <c r="D258" s="23">
        <f>C258/C256</f>
        <v>8.5286088515097211E-2</v>
      </c>
      <c r="E258" s="22">
        <v>336.5</v>
      </c>
      <c r="F258" s="24">
        <f>E258/E256</f>
        <v>0.13811927923490538</v>
      </c>
      <c r="G258" s="25">
        <f>C258+E258</f>
        <v>955.08</v>
      </c>
      <c r="H258" s="26">
        <f>G258/G256</f>
        <v>9.8570588174584334E-2</v>
      </c>
    </row>
    <row r="259" spans="1:8" x14ac:dyDescent="0.2">
      <c r="A259" s="32" t="s">
        <v>12</v>
      </c>
      <c r="B259" s="33" t="s">
        <v>3</v>
      </c>
      <c r="C259" s="9">
        <f>C260+C261</f>
        <v>507.33</v>
      </c>
      <c r="D259" s="10">
        <f>D260+D261</f>
        <v>1</v>
      </c>
      <c r="E259" s="9">
        <f>E260+E261</f>
        <v>3108.06</v>
      </c>
      <c r="F259" s="11">
        <f>F260+F261</f>
        <v>1</v>
      </c>
      <c r="G259" s="12">
        <f>G260+G261</f>
        <v>3615.39</v>
      </c>
      <c r="H259" s="13">
        <f>G259/G259</f>
        <v>1</v>
      </c>
    </row>
    <row r="260" spans="1:8" x14ac:dyDescent="0.2">
      <c r="A260" s="32"/>
      <c r="B260" s="33" t="s">
        <v>4</v>
      </c>
      <c r="C260" s="15">
        <v>489.9</v>
      </c>
      <c r="D260" s="16">
        <f>C260/C259</f>
        <v>0.96564366388741052</v>
      </c>
      <c r="E260" s="15">
        <v>2605.06</v>
      </c>
      <c r="F260" s="17">
        <f>E260/E259</f>
        <v>0.83816271243154894</v>
      </c>
      <c r="G260" s="18">
        <f>C260+E260</f>
        <v>3094.96</v>
      </c>
      <c r="H260" s="19">
        <f>G260/G259</f>
        <v>0.85605149098714117</v>
      </c>
    </row>
    <row r="261" spans="1:8" x14ac:dyDescent="0.2">
      <c r="A261" s="34"/>
      <c r="B261" s="35" t="s">
        <v>5</v>
      </c>
      <c r="C261" s="22">
        <v>17.43</v>
      </c>
      <c r="D261" s="23">
        <f>C261/C259</f>
        <v>3.4356336112589439E-2</v>
      </c>
      <c r="E261" s="22">
        <v>503</v>
      </c>
      <c r="F261" s="24">
        <f>E261/E259</f>
        <v>0.16183728756845106</v>
      </c>
      <c r="G261" s="25">
        <f>C261+E261</f>
        <v>520.42999999999995</v>
      </c>
      <c r="H261" s="26">
        <f>G261/G259</f>
        <v>0.14394850901285891</v>
      </c>
    </row>
    <row r="262" spans="1:8" x14ac:dyDescent="0.2">
      <c r="A262" s="32" t="s">
        <v>13</v>
      </c>
      <c r="B262" s="33" t="s">
        <v>3</v>
      </c>
      <c r="C262" s="9">
        <f>C263+C264</f>
        <v>37801.56</v>
      </c>
      <c r="D262" s="10">
        <f>D263+D264</f>
        <v>1</v>
      </c>
      <c r="E262" s="9">
        <f>E263+E264</f>
        <v>8924.130000000001</v>
      </c>
      <c r="F262" s="11">
        <f>F263+F264</f>
        <v>0.99999999999999989</v>
      </c>
      <c r="G262" s="12">
        <f>G263+G264</f>
        <v>46725.69</v>
      </c>
      <c r="H262" s="13">
        <f>G262/G262</f>
        <v>1</v>
      </c>
    </row>
    <row r="263" spans="1:8" x14ac:dyDescent="0.2">
      <c r="A263" s="32"/>
      <c r="B263" s="33" t="s">
        <v>4</v>
      </c>
      <c r="C263" s="15">
        <f>C251+C254+C257+C260</f>
        <v>28429.35</v>
      </c>
      <c r="D263" s="16">
        <f>C263/C262</f>
        <v>0.75206816861526349</v>
      </c>
      <c r="E263" s="15">
        <f>E251+E254+E257+E260</f>
        <v>7227</v>
      </c>
      <c r="F263" s="17">
        <f>E263/E262</f>
        <v>0.80982684026342056</v>
      </c>
      <c r="G263" s="18">
        <f>C263+E263</f>
        <v>35656.35</v>
      </c>
      <c r="H263" s="19">
        <f>G263/G262</f>
        <v>0.76309948552926654</v>
      </c>
    </row>
    <row r="264" spans="1:8" x14ac:dyDescent="0.2">
      <c r="A264" s="36"/>
      <c r="B264" s="37" t="s">
        <v>5</v>
      </c>
      <c r="C264" s="29">
        <f>C252+C255+C258+C261</f>
        <v>9372.2100000000009</v>
      </c>
      <c r="D264" s="38">
        <f>C264/C262</f>
        <v>0.24793183138473654</v>
      </c>
      <c r="E264" s="29">
        <f>E252+E255+E258+E261</f>
        <v>1697.13</v>
      </c>
      <c r="F264" s="39">
        <f>E264/E262</f>
        <v>0.19017315973657936</v>
      </c>
      <c r="G264" s="30">
        <f>C264+E264</f>
        <v>11069.34</v>
      </c>
      <c r="H264" s="40">
        <f>G264/G262</f>
        <v>0.23690051447073332</v>
      </c>
    </row>
    <row r="265" spans="1:8" ht="15" x14ac:dyDescent="0.25">
      <c r="A265" s="41" t="s">
        <v>18</v>
      </c>
      <c r="B265" s="5"/>
      <c r="C265" s="5"/>
      <c r="D265" s="5"/>
      <c r="E265" s="5"/>
      <c r="F265" s="5"/>
      <c r="G265" s="5"/>
      <c r="H265" s="6"/>
    </row>
    <row r="266" spans="1:8" x14ac:dyDescent="0.2">
      <c r="A266" s="31" t="s">
        <v>8</v>
      </c>
      <c r="B266" s="7" t="s">
        <v>3</v>
      </c>
      <c r="C266" s="9">
        <f>C267+C268</f>
        <v>23597</v>
      </c>
      <c r="D266" s="10">
        <f>D267+D268</f>
        <v>1</v>
      </c>
      <c r="E266" s="9">
        <f>E267+E268</f>
        <v>2506</v>
      </c>
      <c r="F266" s="11">
        <f>F267+F268</f>
        <v>1</v>
      </c>
      <c r="G266" s="12">
        <f>G267+G268</f>
        <v>26103</v>
      </c>
      <c r="H266" s="13">
        <f>G266/G266</f>
        <v>1</v>
      </c>
    </row>
    <row r="267" spans="1:8" x14ac:dyDescent="0.2">
      <c r="A267" s="32"/>
      <c r="B267" s="33" t="s">
        <v>4</v>
      </c>
      <c r="C267" s="15">
        <v>16034</v>
      </c>
      <c r="D267" s="16">
        <f>C267/C266</f>
        <v>0.67949315590964954</v>
      </c>
      <c r="E267" s="15">
        <v>1751</v>
      </c>
      <c r="F267" s="17">
        <f>E267/E266</f>
        <v>0.69872306464485234</v>
      </c>
      <c r="G267" s="18">
        <f>C267+E267</f>
        <v>17785</v>
      </c>
      <c r="H267" s="19">
        <f>G267/G266</f>
        <v>0.68133930965789369</v>
      </c>
    </row>
    <row r="268" spans="1:8" x14ac:dyDescent="0.2">
      <c r="A268" s="34"/>
      <c r="B268" s="35" t="s">
        <v>5</v>
      </c>
      <c r="C268" s="22">
        <v>7563</v>
      </c>
      <c r="D268" s="23">
        <f>C268/C266</f>
        <v>0.32050684409035046</v>
      </c>
      <c r="E268" s="22">
        <v>755</v>
      </c>
      <c r="F268" s="24">
        <f>E268/E266</f>
        <v>0.30127693535514766</v>
      </c>
      <c r="G268" s="25">
        <f>C268+E268</f>
        <v>8318</v>
      </c>
      <c r="H268" s="26">
        <f>G268/G266</f>
        <v>0.31866069034210626</v>
      </c>
    </row>
    <row r="269" spans="1:8" x14ac:dyDescent="0.2">
      <c r="A269" s="32" t="s">
        <v>10</v>
      </c>
      <c r="B269" s="33" t="s">
        <v>3</v>
      </c>
      <c r="C269" s="9">
        <f>C270+C271</f>
        <v>5576</v>
      </c>
      <c r="D269" s="10">
        <f>D270+D271</f>
        <v>1</v>
      </c>
      <c r="E269" s="9">
        <f>E270+E271</f>
        <v>704</v>
      </c>
      <c r="F269" s="11">
        <f>F270+F271</f>
        <v>1</v>
      </c>
      <c r="G269" s="12">
        <f>G270+G271</f>
        <v>6280</v>
      </c>
      <c r="H269" s="13">
        <f>G269/G269</f>
        <v>1</v>
      </c>
    </row>
    <row r="270" spans="1:8" x14ac:dyDescent="0.2">
      <c r="A270" s="32"/>
      <c r="B270" s="33" t="s">
        <v>4</v>
      </c>
      <c r="C270" s="15">
        <v>5165</v>
      </c>
      <c r="D270" s="16">
        <f>C270/C269</f>
        <v>0.92629124820659969</v>
      </c>
      <c r="E270" s="15">
        <v>650</v>
      </c>
      <c r="F270" s="17">
        <f>E270/E269</f>
        <v>0.92329545454545459</v>
      </c>
      <c r="G270" s="18">
        <f>C270+E270</f>
        <v>5815</v>
      </c>
      <c r="H270" s="19">
        <f>G270/G269</f>
        <v>0.92595541401273884</v>
      </c>
    </row>
    <row r="271" spans="1:8" x14ac:dyDescent="0.2">
      <c r="A271" s="34"/>
      <c r="B271" s="35" t="s">
        <v>5</v>
      </c>
      <c r="C271" s="22">
        <v>411</v>
      </c>
      <c r="D271" s="23">
        <f>C271/C269</f>
        <v>7.3708751793400293E-2</v>
      </c>
      <c r="E271" s="22">
        <v>54</v>
      </c>
      <c r="F271" s="24">
        <f>E271/E269</f>
        <v>7.6704545454545456E-2</v>
      </c>
      <c r="G271" s="25">
        <f>C271+E271</f>
        <v>465</v>
      </c>
      <c r="H271" s="26">
        <f>G271/G269</f>
        <v>7.4044585987261144E-2</v>
      </c>
    </row>
    <row r="272" spans="1:8" x14ac:dyDescent="0.2">
      <c r="A272" s="32" t="s">
        <v>11</v>
      </c>
      <c r="B272" s="33" t="s">
        <v>3</v>
      </c>
      <c r="C272" s="9">
        <f>C273+C274</f>
        <v>6854.2</v>
      </c>
      <c r="D272" s="10">
        <f>D273+D274</f>
        <v>1</v>
      </c>
      <c r="E272" s="9">
        <f>E273+E274</f>
        <v>2418.6</v>
      </c>
      <c r="F272" s="11">
        <f>F273+F274</f>
        <v>1</v>
      </c>
      <c r="G272" s="12">
        <f>G273+G274</f>
        <v>9272.7999999999993</v>
      </c>
      <c r="H272" s="13">
        <f>G272/G272</f>
        <v>1</v>
      </c>
    </row>
    <row r="273" spans="1:8" x14ac:dyDescent="0.2">
      <c r="A273" s="32"/>
      <c r="B273" s="33" t="s">
        <v>4</v>
      </c>
      <c r="C273" s="15">
        <v>6361.3</v>
      </c>
      <c r="D273" s="16">
        <f>C273/C272</f>
        <v>0.92808788771847928</v>
      </c>
      <c r="E273" s="15">
        <v>2123.1</v>
      </c>
      <c r="F273" s="17">
        <f>E273/E272</f>
        <v>0.87782188042669307</v>
      </c>
      <c r="G273" s="18">
        <f>C273+E273</f>
        <v>8484.4</v>
      </c>
      <c r="H273" s="19">
        <f>G273/G272</f>
        <v>0.91497713743421627</v>
      </c>
    </row>
    <row r="274" spans="1:8" x14ac:dyDescent="0.2">
      <c r="A274" s="34"/>
      <c r="B274" s="35" t="s">
        <v>5</v>
      </c>
      <c r="C274" s="22">
        <v>492.9</v>
      </c>
      <c r="D274" s="23">
        <f>C274/C272</f>
        <v>7.1912112281520821E-2</v>
      </c>
      <c r="E274" s="22">
        <v>295.5</v>
      </c>
      <c r="F274" s="24">
        <f>E274/E272</f>
        <v>0.12217811957330688</v>
      </c>
      <c r="G274" s="25">
        <f>C274+E274</f>
        <v>788.4</v>
      </c>
      <c r="H274" s="26">
        <f>G274/G272</f>
        <v>8.5022862565783799E-2</v>
      </c>
    </row>
    <row r="275" spans="1:8" x14ac:dyDescent="0.2">
      <c r="A275" s="32" t="s">
        <v>12</v>
      </c>
      <c r="B275" s="33" t="s">
        <v>3</v>
      </c>
      <c r="C275" s="9">
        <f>C276+C277</f>
        <v>520</v>
      </c>
      <c r="D275" s="10">
        <f>D276+D277</f>
        <v>1</v>
      </c>
      <c r="E275" s="9">
        <f>E276+E277</f>
        <v>2969.9666666666699</v>
      </c>
      <c r="F275" s="11">
        <f>F276+F277</f>
        <v>1</v>
      </c>
      <c r="G275" s="12">
        <f>G276+G277</f>
        <v>3489.9666666666699</v>
      </c>
      <c r="H275" s="13">
        <f>G275/G275</f>
        <v>1</v>
      </c>
    </row>
    <row r="276" spans="1:8" x14ac:dyDescent="0.2">
      <c r="A276" s="32"/>
      <c r="B276" s="33" t="s">
        <v>4</v>
      </c>
      <c r="C276" s="15">
        <v>500.3</v>
      </c>
      <c r="D276" s="16">
        <f>C276/C275</f>
        <v>0.96211538461538459</v>
      </c>
      <c r="E276" s="15">
        <v>2577.9666666666699</v>
      </c>
      <c r="F276" s="17">
        <f>E276/E275</f>
        <v>0.86801198666651713</v>
      </c>
      <c r="G276" s="18">
        <f>C276+E276</f>
        <v>3078.2666666666701</v>
      </c>
      <c r="H276" s="19">
        <f>G276/G275</f>
        <v>0.88203325724218973</v>
      </c>
    </row>
    <row r="277" spans="1:8" x14ac:dyDescent="0.2">
      <c r="A277" s="34"/>
      <c r="B277" s="35" t="s">
        <v>5</v>
      </c>
      <c r="C277" s="22">
        <v>19.7</v>
      </c>
      <c r="D277" s="23">
        <f>C277/C275</f>
        <v>3.7884615384615385E-2</v>
      </c>
      <c r="E277" s="22">
        <v>392</v>
      </c>
      <c r="F277" s="24">
        <f>E277/E275</f>
        <v>0.13198801333348284</v>
      </c>
      <c r="G277" s="25">
        <f>C277+E277</f>
        <v>411.7</v>
      </c>
      <c r="H277" s="26">
        <f>G277/G275</f>
        <v>0.11796674275781037</v>
      </c>
    </row>
    <row r="278" spans="1:8" x14ac:dyDescent="0.2">
      <c r="A278" s="32" t="s">
        <v>13</v>
      </c>
      <c r="B278" s="33" t="s">
        <v>3</v>
      </c>
      <c r="C278" s="9">
        <f>C279+C280</f>
        <v>36547.199999999997</v>
      </c>
      <c r="D278" s="10">
        <f>D279+D280</f>
        <v>1</v>
      </c>
      <c r="E278" s="9">
        <f>E279+E280</f>
        <v>8598.5666666666693</v>
      </c>
      <c r="F278" s="11">
        <f>F279+F280</f>
        <v>1.0000000000000002</v>
      </c>
      <c r="G278" s="12">
        <f>G279+G280</f>
        <v>45145.76666666667</v>
      </c>
      <c r="H278" s="13">
        <f>G278/G278</f>
        <v>1</v>
      </c>
    </row>
    <row r="279" spans="1:8" x14ac:dyDescent="0.2">
      <c r="A279" s="32"/>
      <c r="B279" s="33" t="s">
        <v>4</v>
      </c>
      <c r="C279" s="15">
        <f>C267+C270+C273+C276</f>
        <v>28060.6</v>
      </c>
      <c r="D279" s="16">
        <f>C279/C278</f>
        <v>0.76779069258383681</v>
      </c>
      <c r="E279" s="15">
        <f>E267+E270+E273+E276</f>
        <v>7102.0666666666702</v>
      </c>
      <c r="F279" s="17">
        <f>E279/E278</f>
        <v>0.8259593653205769</v>
      </c>
      <c r="G279" s="18">
        <f>C279+E279</f>
        <v>35162.666666666672</v>
      </c>
      <c r="H279" s="19">
        <f>G279/G278</f>
        <v>0.77886963192562175</v>
      </c>
    </row>
    <row r="280" spans="1:8" x14ac:dyDescent="0.2">
      <c r="A280" s="36"/>
      <c r="B280" s="37" t="s">
        <v>5</v>
      </c>
      <c r="C280" s="29">
        <f>C268+C271+C274+C277</f>
        <v>8486.6</v>
      </c>
      <c r="D280" s="38">
        <f>C280/C278</f>
        <v>0.23220930741616325</v>
      </c>
      <c r="E280" s="29">
        <f>E268+E271+E274+E277</f>
        <v>1496.5</v>
      </c>
      <c r="F280" s="39">
        <f>E280/E278</f>
        <v>0.17404063467942327</v>
      </c>
      <c r="G280" s="30">
        <f>C280+E280</f>
        <v>9983.1</v>
      </c>
      <c r="H280" s="40">
        <f>G280/G278</f>
        <v>0.22113036807437833</v>
      </c>
    </row>
    <row r="281" spans="1:8" ht="15" x14ac:dyDescent="0.25">
      <c r="A281" s="41" t="s">
        <v>19</v>
      </c>
      <c r="B281" s="5"/>
      <c r="C281" s="5"/>
      <c r="D281" s="5"/>
      <c r="E281" s="5"/>
      <c r="F281" s="5"/>
      <c r="G281" s="5"/>
      <c r="H281" s="6"/>
    </row>
    <row r="282" spans="1:8" x14ac:dyDescent="0.2">
      <c r="A282" s="31" t="s">
        <v>8</v>
      </c>
      <c r="B282" s="7" t="s">
        <v>3</v>
      </c>
      <c r="C282" s="9">
        <f>C283+C284</f>
        <v>23532</v>
      </c>
      <c r="D282" s="10">
        <f>D283+D284</f>
        <v>1</v>
      </c>
      <c r="E282" s="9">
        <f>E283+E284</f>
        <v>2428</v>
      </c>
      <c r="F282" s="11">
        <f>F283+F284</f>
        <v>1</v>
      </c>
      <c r="G282" s="12">
        <f>G283+G284</f>
        <v>25960</v>
      </c>
      <c r="H282" s="13">
        <f>G282/G282</f>
        <v>1</v>
      </c>
    </row>
    <row r="283" spans="1:8" x14ac:dyDescent="0.2">
      <c r="A283" s="32"/>
      <c r="B283" s="33" t="s">
        <v>4</v>
      </c>
      <c r="C283" s="15">
        <v>16045</v>
      </c>
      <c r="D283" s="16">
        <f>C283/C282</f>
        <v>0.68183749787523373</v>
      </c>
      <c r="E283" s="15">
        <v>1760</v>
      </c>
      <c r="F283" s="17">
        <f>E283/E282</f>
        <v>0.72487644151565078</v>
      </c>
      <c r="G283" s="18">
        <f>C283+E283</f>
        <v>17805</v>
      </c>
      <c r="H283" s="19">
        <f>G283/G282</f>
        <v>0.6858628659476117</v>
      </c>
    </row>
    <row r="284" spans="1:8" x14ac:dyDescent="0.2">
      <c r="A284" s="34"/>
      <c r="B284" s="35" t="s">
        <v>5</v>
      </c>
      <c r="C284" s="22">
        <v>7487</v>
      </c>
      <c r="D284" s="23">
        <f>C284/C282</f>
        <v>0.31816250212476627</v>
      </c>
      <c r="E284" s="22">
        <v>668</v>
      </c>
      <c r="F284" s="24">
        <f>E284/E282</f>
        <v>0.27512355848434927</v>
      </c>
      <c r="G284" s="25">
        <f>C284+E284</f>
        <v>8155</v>
      </c>
      <c r="H284" s="26">
        <f>G284/G282</f>
        <v>0.3141371340523883</v>
      </c>
    </row>
    <row r="285" spans="1:8" x14ac:dyDescent="0.2">
      <c r="A285" s="32" t="s">
        <v>10</v>
      </c>
      <c r="B285" s="33" t="s">
        <v>3</v>
      </c>
      <c r="C285" s="9">
        <f>C286+C287</f>
        <v>5430</v>
      </c>
      <c r="D285" s="10">
        <f>D286+D287</f>
        <v>1</v>
      </c>
      <c r="E285" s="9">
        <f>E286+E287</f>
        <v>709</v>
      </c>
      <c r="F285" s="11">
        <f>F286+F287</f>
        <v>1</v>
      </c>
      <c r="G285" s="12">
        <f>G286+G287</f>
        <v>6139</v>
      </c>
      <c r="H285" s="13">
        <f>G285/G285</f>
        <v>1</v>
      </c>
    </row>
    <row r="286" spans="1:8" x14ac:dyDescent="0.2">
      <c r="A286" s="32"/>
      <c r="B286" s="33" t="s">
        <v>4</v>
      </c>
      <c r="C286" s="15">
        <v>5035</v>
      </c>
      <c r="D286" s="16">
        <f>C286/C285</f>
        <v>0.92725598526703501</v>
      </c>
      <c r="E286" s="15">
        <v>662</v>
      </c>
      <c r="F286" s="17">
        <f>E286/E285</f>
        <v>0.93370944992947813</v>
      </c>
      <c r="G286" s="18">
        <f>C286+E286</f>
        <v>5697</v>
      </c>
      <c r="H286" s="19">
        <f>G286/G285</f>
        <v>0.92800130314383455</v>
      </c>
    </row>
    <row r="287" spans="1:8" x14ac:dyDescent="0.2">
      <c r="A287" s="34"/>
      <c r="B287" s="35" t="s">
        <v>5</v>
      </c>
      <c r="C287" s="22">
        <v>395</v>
      </c>
      <c r="D287" s="23">
        <f>C287/C285</f>
        <v>7.2744014732965004E-2</v>
      </c>
      <c r="E287" s="22">
        <v>47</v>
      </c>
      <c r="F287" s="24">
        <f>E287/E285</f>
        <v>6.6290550070521856E-2</v>
      </c>
      <c r="G287" s="25">
        <f>C287+E287</f>
        <v>442</v>
      </c>
      <c r="H287" s="26">
        <f>G287/G285</f>
        <v>7.1998696856165501E-2</v>
      </c>
    </row>
    <row r="288" spans="1:8" x14ac:dyDescent="0.2">
      <c r="A288" s="32" t="s">
        <v>11</v>
      </c>
      <c r="B288" s="33" t="s">
        <v>3</v>
      </c>
      <c r="C288" s="9">
        <f>C289+C290</f>
        <v>6489.8</v>
      </c>
      <c r="D288" s="10">
        <f>D289+D290</f>
        <v>1</v>
      </c>
      <c r="E288" s="9">
        <f>E289+E290</f>
        <v>2354.3999999999996</v>
      </c>
      <c r="F288" s="11">
        <f>F289+F290</f>
        <v>1</v>
      </c>
      <c r="G288" s="12">
        <f>G289+G290</f>
        <v>8844.2000000000007</v>
      </c>
      <c r="H288" s="13">
        <f>G288/G288</f>
        <v>1</v>
      </c>
    </row>
    <row r="289" spans="1:8" x14ac:dyDescent="0.2">
      <c r="A289" s="32"/>
      <c r="B289" s="33" t="s">
        <v>4</v>
      </c>
      <c r="C289" s="15">
        <v>6106.8</v>
      </c>
      <c r="D289" s="16">
        <f>C289/C288</f>
        <v>0.94098431384634351</v>
      </c>
      <c r="E289" s="15">
        <v>2099.1999999999998</v>
      </c>
      <c r="F289" s="17">
        <f>E289/E288</f>
        <v>0.89160720353380907</v>
      </c>
      <c r="G289" s="18">
        <f>C289+E289</f>
        <v>8206</v>
      </c>
      <c r="H289" s="19">
        <f>G289/G288</f>
        <v>0.92783971416295419</v>
      </c>
    </row>
    <row r="290" spans="1:8" x14ac:dyDescent="0.2">
      <c r="A290" s="34"/>
      <c r="B290" s="35" t="s">
        <v>5</v>
      </c>
      <c r="C290" s="22">
        <v>383</v>
      </c>
      <c r="D290" s="23">
        <f>C290/C288</f>
        <v>5.9015686153656509E-2</v>
      </c>
      <c r="E290" s="22">
        <v>255.2</v>
      </c>
      <c r="F290" s="24">
        <f>E290/E288</f>
        <v>0.10839279646619097</v>
      </c>
      <c r="G290" s="25">
        <f>C290+E290</f>
        <v>638.20000000000005</v>
      </c>
      <c r="H290" s="26">
        <f>G290/G288</f>
        <v>7.2160285837045743E-2</v>
      </c>
    </row>
    <row r="291" spans="1:8" x14ac:dyDescent="0.2">
      <c r="A291" s="32" t="s">
        <v>12</v>
      </c>
      <c r="B291" s="33" t="s">
        <v>3</v>
      </c>
      <c r="C291" s="9">
        <f>C292+C293</f>
        <v>502.3</v>
      </c>
      <c r="D291" s="10">
        <f>D292+D293</f>
        <v>1</v>
      </c>
      <c r="E291" s="9">
        <f>E292+E293</f>
        <v>2832</v>
      </c>
      <c r="F291" s="11">
        <f>F292+F293</f>
        <v>1</v>
      </c>
      <c r="G291" s="12">
        <f>G292+G293</f>
        <v>3334.3</v>
      </c>
      <c r="H291" s="13">
        <f>G291/G291</f>
        <v>1</v>
      </c>
    </row>
    <row r="292" spans="1:8" x14ac:dyDescent="0.2">
      <c r="A292" s="32"/>
      <c r="B292" s="33" t="s">
        <v>4</v>
      </c>
      <c r="C292" s="15">
        <v>483.8</v>
      </c>
      <c r="D292" s="16">
        <f>C292/C291</f>
        <v>0.96316942066494127</v>
      </c>
      <c r="E292" s="15">
        <v>2482.3000000000002</v>
      </c>
      <c r="F292" s="17">
        <f>E292/E291</f>
        <v>0.87651836158192098</v>
      </c>
      <c r="G292" s="18">
        <f>C292+E292</f>
        <v>2966.1000000000004</v>
      </c>
      <c r="H292" s="19">
        <f>G292/G291</f>
        <v>0.88957202411300729</v>
      </c>
    </row>
    <row r="293" spans="1:8" x14ac:dyDescent="0.2">
      <c r="A293" s="34"/>
      <c r="B293" s="35" t="s">
        <v>5</v>
      </c>
      <c r="C293" s="22">
        <v>18.5</v>
      </c>
      <c r="D293" s="23">
        <f>C293/C291</f>
        <v>3.6830579335058726E-2</v>
      </c>
      <c r="E293" s="22">
        <v>349.7</v>
      </c>
      <c r="F293" s="24">
        <f>E293/E291</f>
        <v>0.12348163841807909</v>
      </c>
      <c r="G293" s="25">
        <f>C293+E293</f>
        <v>368.2</v>
      </c>
      <c r="H293" s="26">
        <f>G293/G291</f>
        <v>0.11042797588699277</v>
      </c>
    </row>
    <row r="294" spans="1:8" x14ac:dyDescent="0.2">
      <c r="A294" s="32" t="s">
        <v>13</v>
      </c>
      <c r="B294" s="33" t="s">
        <v>3</v>
      </c>
      <c r="C294" s="9">
        <f>C295+C296</f>
        <v>35954.1</v>
      </c>
      <c r="D294" s="10">
        <f>D295+D296</f>
        <v>1</v>
      </c>
      <c r="E294" s="9">
        <f>E295+E296</f>
        <v>8323.4</v>
      </c>
      <c r="F294" s="11">
        <f>F295+F296</f>
        <v>1</v>
      </c>
      <c r="G294" s="12">
        <f>G295+G296</f>
        <v>44277.5</v>
      </c>
      <c r="H294" s="13">
        <f>G294/G294</f>
        <v>1</v>
      </c>
    </row>
    <row r="295" spans="1:8" x14ac:dyDescent="0.2">
      <c r="A295" s="32"/>
      <c r="B295" s="33" t="s">
        <v>4</v>
      </c>
      <c r="C295" s="15">
        <f>C283+C286+C289+C292</f>
        <v>27670.6</v>
      </c>
      <c r="D295" s="16">
        <f>C295/C294</f>
        <v>0.76960902929012265</v>
      </c>
      <c r="E295" s="15">
        <f>E283+E286+E289+E292</f>
        <v>7003.5</v>
      </c>
      <c r="F295" s="17">
        <f>E295/E294</f>
        <v>0.84142297618761563</v>
      </c>
      <c r="G295" s="18">
        <f>C295+E295</f>
        <v>34674.1</v>
      </c>
      <c r="H295" s="19">
        <f>G295/G294</f>
        <v>0.78310880243916203</v>
      </c>
    </row>
    <row r="296" spans="1:8" x14ac:dyDescent="0.2">
      <c r="A296" s="36"/>
      <c r="B296" s="37" t="s">
        <v>5</v>
      </c>
      <c r="C296" s="29">
        <f>C284+C287+C290+C293</f>
        <v>8283.5</v>
      </c>
      <c r="D296" s="38">
        <f>C296/C294</f>
        <v>0.23039097070987732</v>
      </c>
      <c r="E296" s="29">
        <f>E284+E287+E290+E293</f>
        <v>1319.9</v>
      </c>
      <c r="F296" s="39">
        <f>E296/E294</f>
        <v>0.15857702381238439</v>
      </c>
      <c r="G296" s="30">
        <f>C296+E296</f>
        <v>9603.4</v>
      </c>
      <c r="H296" s="40">
        <f>G296/G294</f>
        <v>0.21689119756083788</v>
      </c>
    </row>
    <row r="297" spans="1:8" ht="15" x14ac:dyDescent="0.25">
      <c r="A297" s="41" t="s">
        <v>20</v>
      </c>
      <c r="B297" s="5"/>
      <c r="C297" s="5"/>
      <c r="D297" s="5"/>
      <c r="E297" s="5"/>
      <c r="F297" s="5"/>
      <c r="G297" s="5"/>
      <c r="H297" s="6"/>
    </row>
    <row r="298" spans="1:8" x14ac:dyDescent="0.2">
      <c r="A298" s="31" t="s">
        <v>8</v>
      </c>
      <c r="B298" s="7" t="s">
        <v>3</v>
      </c>
      <c r="C298" s="9">
        <f>C299+C300</f>
        <v>23556</v>
      </c>
      <c r="D298" s="10">
        <f>D299+D300</f>
        <v>1</v>
      </c>
      <c r="E298" s="9">
        <f>E299+E300</f>
        <v>2422</v>
      </c>
      <c r="F298" s="11">
        <f>F299+F300</f>
        <v>1</v>
      </c>
      <c r="G298" s="12">
        <f>G299+G300</f>
        <v>25978</v>
      </c>
      <c r="H298" s="13">
        <f>G298/G298</f>
        <v>1</v>
      </c>
    </row>
    <row r="299" spans="1:8" x14ac:dyDescent="0.2">
      <c r="A299" s="32"/>
      <c r="B299" s="33" t="s">
        <v>4</v>
      </c>
      <c r="C299" s="15">
        <v>16215</v>
      </c>
      <c r="D299" s="16">
        <f>C299/C298</f>
        <v>0.68835965359144169</v>
      </c>
      <c r="E299" s="15">
        <v>1805</v>
      </c>
      <c r="F299" s="17">
        <f>E299/E298</f>
        <v>0.74525185796862092</v>
      </c>
      <c r="G299" s="18">
        <f>C299+E299</f>
        <v>18020</v>
      </c>
      <c r="H299" s="19">
        <f>G299/G298</f>
        <v>0.69366386942797753</v>
      </c>
    </row>
    <row r="300" spans="1:8" x14ac:dyDescent="0.2">
      <c r="A300" s="34"/>
      <c r="B300" s="35" t="s">
        <v>5</v>
      </c>
      <c r="C300" s="22">
        <v>7341</v>
      </c>
      <c r="D300" s="23">
        <f>C300/C298</f>
        <v>0.31164034640855831</v>
      </c>
      <c r="E300" s="22">
        <v>617</v>
      </c>
      <c r="F300" s="24">
        <f>E300/E298</f>
        <v>0.25474814203137902</v>
      </c>
      <c r="G300" s="25">
        <f>C300+E300</f>
        <v>7958</v>
      </c>
      <c r="H300" s="26">
        <f>G300/G298</f>
        <v>0.30633613057202247</v>
      </c>
    </row>
    <row r="301" spans="1:8" x14ac:dyDescent="0.2">
      <c r="A301" s="32" t="s">
        <v>10</v>
      </c>
      <c r="B301" s="33" t="s">
        <v>3</v>
      </c>
      <c r="C301" s="9">
        <f>C302+C303</f>
        <v>5471</v>
      </c>
      <c r="D301" s="10">
        <f>D302+D303</f>
        <v>1</v>
      </c>
      <c r="E301" s="9">
        <f>E302+E303</f>
        <v>731</v>
      </c>
      <c r="F301" s="11">
        <f>F302+F303</f>
        <v>1</v>
      </c>
      <c r="G301" s="12">
        <f>G302+G303</f>
        <v>6202</v>
      </c>
      <c r="H301" s="13">
        <f>G301/G301</f>
        <v>1</v>
      </c>
    </row>
    <row r="302" spans="1:8" x14ac:dyDescent="0.2">
      <c r="A302" s="32"/>
      <c r="B302" s="33" t="s">
        <v>4</v>
      </c>
      <c r="C302" s="15">
        <v>5133.8</v>
      </c>
      <c r="D302" s="16">
        <f>C302/C301</f>
        <v>0.9383659294461707</v>
      </c>
      <c r="E302" s="15">
        <v>688.2</v>
      </c>
      <c r="F302" s="17">
        <f>E302/E301</f>
        <v>0.94145006839945289</v>
      </c>
      <c r="G302" s="18">
        <f>C302+E302</f>
        <v>5822</v>
      </c>
      <c r="H302" s="19">
        <f>G302/G301</f>
        <v>0.93872944211544662</v>
      </c>
    </row>
    <row r="303" spans="1:8" x14ac:dyDescent="0.2">
      <c r="A303" s="34"/>
      <c r="B303" s="35" t="s">
        <v>5</v>
      </c>
      <c r="C303" s="22">
        <v>337.2</v>
      </c>
      <c r="D303" s="23">
        <f>C303/C301</f>
        <v>6.163407055382928E-2</v>
      </c>
      <c r="E303" s="22">
        <v>42.8</v>
      </c>
      <c r="F303" s="24">
        <f>E303/E301</f>
        <v>5.8549931600547195E-2</v>
      </c>
      <c r="G303" s="25">
        <f>C303+E303</f>
        <v>380</v>
      </c>
      <c r="H303" s="26">
        <f>G303/G301</f>
        <v>6.1270557884553371E-2</v>
      </c>
    </row>
    <row r="304" spans="1:8" x14ac:dyDescent="0.2">
      <c r="A304" s="32" t="s">
        <v>11</v>
      </c>
      <c r="B304" s="33" t="s">
        <v>3</v>
      </c>
      <c r="C304" s="9">
        <f>C305+C306</f>
        <v>6228.6</v>
      </c>
      <c r="D304" s="10">
        <f>D305+D306</f>
        <v>1</v>
      </c>
      <c r="E304" s="9">
        <f>E305+E306</f>
        <v>2434</v>
      </c>
      <c r="F304" s="11">
        <f>F305+F306</f>
        <v>1</v>
      </c>
      <c r="G304" s="12">
        <f>G305+G306</f>
        <v>8662.6</v>
      </c>
      <c r="H304" s="13">
        <f>G304/G304</f>
        <v>1</v>
      </c>
    </row>
    <row r="305" spans="1:8" x14ac:dyDescent="0.2">
      <c r="A305" s="32"/>
      <c r="B305" s="33" t="s">
        <v>4</v>
      </c>
      <c r="C305" s="15">
        <v>5878.3</v>
      </c>
      <c r="D305" s="16">
        <f>C305/C304</f>
        <v>0.94375943229618209</v>
      </c>
      <c r="E305" s="15">
        <v>2178.3000000000002</v>
      </c>
      <c r="F305" s="17">
        <f>E305/E304</f>
        <v>0.89494658997534926</v>
      </c>
      <c r="G305" s="18">
        <f>C305+E305</f>
        <v>8056.6</v>
      </c>
      <c r="H305" s="19">
        <f>G305/G304</f>
        <v>0.9300440976150347</v>
      </c>
    </row>
    <row r="306" spans="1:8" x14ac:dyDescent="0.2">
      <c r="A306" s="34"/>
      <c r="B306" s="35" t="s">
        <v>5</v>
      </c>
      <c r="C306" s="22">
        <v>350.3</v>
      </c>
      <c r="D306" s="23">
        <f>C306/C304</f>
        <v>5.624056770381787E-2</v>
      </c>
      <c r="E306" s="22">
        <v>255.7</v>
      </c>
      <c r="F306" s="24">
        <f>E306/E304</f>
        <v>0.10505341002465078</v>
      </c>
      <c r="G306" s="25">
        <f>C306+E306</f>
        <v>606</v>
      </c>
      <c r="H306" s="26">
        <f>G306/G304</f>
        <v>6.9955902384965254E-2</v>
      </c>
    </row>
    <row r="307" spans="1:8" x14ac:dyDescent="0.2">
      <c r="A307" s="32" t="s">
        <v>12</v>
      </c>
      <c r="B307" s="33" t="s">
        <v>3</v>
      </c>
      <c r="C307" s="9">
        <f>C308+C309</f>
        <v>471.8</v>
      </c>
      <c r="D307" s="10">
        <f>D308+D309</f>
        <v>1</v>
      </c>
      <c r="E307" s="9">
        <f>E308+E309</f>
        <v>2789.3</v>
      </c>
      <c r="F307" s="11">
        <f>F308+F309</f>
        <v>0.99999999999999989</v>
      </c>
      <c r="G307" s="12">
        <f>G308+G309</f>
        <v>3261.1</v>
      </c>
      <c r="H307" s="13">
        <f>G307/G307</f>
        <v>1</v>
      </c>
    </row>
    <row r="308" spans="1:8" x14ac:dyDescent="0.2">
      <c r="A308" s="32"/>
      <c r="B308" s="33" t="s">
        <v>4</v>
      </c>
      <c r="C308" s="15">
        <v>449.6</v>
      </c>
      <c r="D308" s="16">
        <f>C308/C307</f>
        <v>0.95294616362865625</v>
      </c>
      <c r="E308" s="15">
        <v>2494</v>
      </c>
      <c r="F308" s="17">
        <f>E308/E307</f>
        <v>0.89413114401462723</v>
      </c>
      <c r="G308" s="18">
        <f>C308+E308</f>
        <v>2943.6</v>
      </c>
      <c r="H308" s="19">
        <f>G308/G307</f>
        <v>0.90264021342491796</v>
      </c>
    </row>
    <row r="309" spans="1:8" x14ac:dyDescent="0.2">
      <c r="A309" s="34"/>
      <c r="B309" s="35" t="s">
        <v>5</v>
      </c>
      <c r="C309" s="22">
        <v>22.2</v>
      </c>
      <c r="D309" s="23">
        <f>C309/C307</f>
        <v>4.7053836371343784E-2</v>
      </c>
      <c r="E309" s="22">
        <v>295.3</v>
      </c>
      <c r="F309" s="24">
        <f>E309/E307</f>
        <v>0.10586885598537267</v>
      </c>
      <c r="G309" s="25">
        <f>C309+E309</f>
        <v>317.5</v>
      </c>
      <c r="H309" s="26">
        <f>G309/G307</f>
        <v>9.7359786575082027E-2</v>
      </c>
    </row>
    <row r="310" spans="1:8" x14ac:dyDescent="0.2">
      <c r="A310" s="32" t="s">
        <v>13</v>
      </c>
      <c r="B310" s="33" t="s">
        <v>3</v>
      </c>
      <c r="C310" s="9">
        <f>C311+C312</f>
        <v>35727.399999999994</v>
      </c>
      <c r="D310" s="10">
        <f>D311+D312</f>
        <v>1</v>
      </c>
      <c r="E310" s="9">
        <f>E311+E312</f>
        <v>8376.2999999999993</v>
      </c>
      <c r="F310" s="11">
        <f>F311+F312</f>
        <v>1</v>
      </c>
      <c r="G310" s="12">
        <f>G311+G312</f>
        <v>44103.7</v>
      </c>
      <c r="H310" s="13">
        <f>G310/G310</f>
        <v>1</v>
      </c>
    </row>
    <row r="311" spans="1:8" x14ac:dyDescent="0.2">
      <c r="A311" s="32"/>
      <c r="B311" s="33" t="s">
        <v>4</v>
      </c>
      <c r="C311" s="15">
        <f>C299+C302+C305+C308</f>
        <v>27676.699999999997</v>
      </c>
      <c r="D311" s="16">
        <f>C311/C310</f>
        <v>0.77466314369363576</v>
      </c>
      <c r="E311" s="15">
        <f>E299+E302+E305+E308</f>
        <v>7165.5</v>
      </c>
      <c r="F311" s="17">
        <f>E311/E310</f>
        <v>0.85544930339171243</v>
      </c>
      <c r="G311" s="18">
        <f>C311+E311</f>
        <v>34842.199999999997</v>
      </c>
      <c r="H311" s="19">
        <f>G311/G310</f>
        <v>0.79000628065219014</v>
      </c>
    </row>
    <row r="312" spans="1:8" x14ac:dyDescent="0.2">
      <c r="A312" s="36"/>
      <c r="B312" s="37" t="s">
        <v>5</v>
      </c>
      <c r="C312" s="29">
        <f>C300+C303+C306+C309</f>
        <v>8050.7</v>
      </c>
      <c r="D312" s="38">
        <f>C312/C310</f>
        <v>0.22533685630636432</v>
      </c>
      <c r="E312" s="29">
        <f>E300+E303+E306+E309</f>
        <v>1210.8</v>
      </c>
      <c r="F312" s="39">
        <f>E312/E310</f>
        <v>0.14455069660828768</v>
      </c>
      <c r="G312" s="30">
        <f>C312+E312</f>
        <v>9261.5</v>
      </c>
      <c r="H312" s="40">
        <f>G312/G310</f>
        <v>0.20999371934780983</v>
      </c>
    </row>
    <row r="313" spans="1:8" ht="15" x14ac:dyDescent="0.25">
      <c r="A313" s="41" t="s">
        <v>21</v>
      </c>
      <c r="B313" s="5"/>
      <c r="C313" s="5"/>
      <c r="D313" s="5"/>
      <c r="E313" s="5"/>
      <c r="F313" s="5"/>
      <c r="G313" s="5"/>
      <c r="H313" s="6"/>
    </row>
    <row r="314" spans="1:8" x14ac:dyDescent="0.2">
      <c r="A314" s="31" t="s">
        <v>8</v>
      </c>
      <c r="B314" s="7" t="s">
        <v>3</v>
      </c>
      <c r="C314" s="9">
        <f>C315+C316</f>
        <v>23977</v>
      </c>
      <c r="D314" s="10">
        <f>D315+D316</f>
        <v>1</v>
      </c>
      <c r="E314" s="9">
        <f>E315+E316</f>
        <v>2531</v>
      </c>
      <c r="F314" s="11">
        <f>F315+F316</f>
        <v>1</v>
      </c>
      <c r="G314" s="12">
        <f>G315+G316</f>
        <v>26508</v>
      </c>
      <c r="H314" s="13">
        <f>G314/G314</f>
        <v>1</v>
      </c>
    </row>
    <row r="315" spans="1:8" x14ac:dyDescent="0.2">
      <c r="A315" s="32"/>
      <c r="B315" s="33" t="s">
        <v>4</v>
      </c>
      <c r="C315" s="15">
        <v>16208</v>
      </c>
      <c r="D315" s="16">
        <f>C315/C314</f>
        <v>0.67598114860074243</v>
      </c>
      <c r="E315" s="15">
        <v>1901</v>
      </c>
      <c r="F315" s="17">
        <f>E315/E314</f>
        <v>0.75108652706440138</v>
      </c>
      <c r="G315" s="18">
        <f>C315+E315</f>
        <v>18109</v>
      </c>
      <c r="H315" s="19">
        <f>G315/G314</f>
        <v>0.68315225592274031</v>
      </c>
    </row>
    <row r="316" spans="1:8" x14ac:dyDescent="0.2">
      <c r="A316" s="34"/>
      <c r="B316" s="35" t="s">
        <v>5</v>
      </c>
      <c r="C316" s="22">
        <v>7769</v>
      </c>
      <c r="D316" s="23">
        <f>C316/C314</f>
        <v>0.32401885139925762</v>
      </c>
      <c r="E316" s="22">
        <v>630</v>
      </c>
      <c r="F316" s="24">
        <f>E316/E314</f>
        <v>0.24891347293559857</v>
      </c>
      <c r="G316" s="25">
        <f>C316+E316</f>
        <v>8399</v>
      </c>
      <c r="H316" s="26">
        <f>G316/G314</f>
        <v>0.31684774407725969</v>
      </c>
    </row>
    <row r="317" spans="1:8" x14ac:dyDescent="0.2">
      <c r="A317" s="32" t="s">
        <v>10</v>
      </c>
      <c r="B317" s="33" t="s">
        <v>3</v>
      </c>
      <c r="C317" s="9">
        <f>C318+C319</f>
        <v>5405.3</v>
      </c>
      <c r="D317" s="10">
        <f>D318+D319</f>
        <v>1</v>
      </c>
      <c r="E317" s="9">
        <f>E318+E319</f>
        <v>804.8</v>
      </c>
      <c r="F317" s="11">
        <f>F318+F319</f>
        <v>1</v>
      </c>
      <c r="G317" s="12">
        <f>G318+G319</f>
        <v>6210.0999999999995</v>
      </c>
      <c r="H317" s="13">
        <f>G317/G317</f>
        <v>1</v>
      </c>
    </row>
    <row r="318" spans="1:8" x14ac:dyDescent="0.2">
      <c r="A318" s="32"/>
      <c r="B318" s="33" t="s">
        <v>4</v>
      </c>
      <c r="C318" s="15">
        <v>5080.8</v>
      </c>
      <c r="D318" s="16">
        <f>C318/C317</f>
        <v>0.93996632934342217</v>
      </c>
      <c r="E318" s="15">
        <v>762.9</v>
      </c>
      <c r="F318" s="17">
        <f>E318/E317</f>
        <v>0.94793737574552683</v>
      </c>
      <c r="G318" s="18">
        <f>C318+E318</f>
        <v>5843.7</v>
      </c>
      <c r="H318" s="19">
        <f>G318/G317</f>
        <v>0.94099933978518868</v>
      </c>
    </row>
    <row r="319" spans="1:8" x14ac:dyDescent="0.2">
      <c r="A319" s="34"/>
      <c r="B319" s="35" t="s">
        <v>5</v>
      </c>
      <c r="C319" s="22">
        <v>324.5</v>
      </c>
      <c r="D319" s="23">
        <f>C319/C317</f>
        <v>6.0033670656577803E-2</v>
      </c>
      <c r="E319" s="22">
        <v>41.9</v>
      </c>
      <c r="F319" s="24">
        <f>E319/E317</f>
        <v>5.206262425447316E-2</v>
      </c>
      <c r="G319" s="25">
        <f>C319+E319</f>
        <v>366.4</v>
      </c>
      <c r="H319" s="26">
        <f>G319/G317</f>
        <v>5.900066021481136E-2</v>
      </c>
    </row>
    <row r="320" spans="1:8" x14ac:dyDescent="0.2">
      <c r="A320" s="32" t="s">
        <v>11</v>
      </c>
      <c r="B320" s="33" t="s">
        <v>3</v>
      </c>
      <c r="C320" s="9">
        <f>C321+C322</f>
        <v>6054.0300000000007</v>
      </c>
      <c r="D320" s="10">
        <f>D321+D322</f>
        <v>1</v>
      </c>
      <c r="E320" s="9">
        <f>E321+E322</f>
        <v>2732.45</v>
      </c>
      <c r="F320" s="11">
        <f>F321+F322</f>
        <v>1</v>
      </c>
      <c r="G320" s="12">
        <f>G321+G322</f>
        <v>8786.48</v>
      </c>
      <c r="H320" s="13">
        <f>G320/G320</f>
        <v>1</v>
      </c>
    </row>
    <row r="321" spans="1:8" x14ac:dyDescent="0.2">
      <c r="A321" s="32"/>
      <c r="B321" s="33" t="s">
        <v>4</v>
      </c>
      <c r="C321" s="15">
        <v>5656.43</v>
      </c>
      <c r="D321" s="16">
        <f>C321/C320</f>
        <v>0.93432473905811497</v>
      </c>
      <c r="E321" s="15">
        <v>2453.9499999999998</v>
      </c>
      <c r="F321" s="17">
        <f>E321/E320</f>
        <v>0.89807681750809709</v>
      </c>
      <c r="G321" s="18">
        <f>C321+E321</f>
        <v>8110.38</v>
      </c>
      <c r="H321" s="19">
        <f>G321/G320</f>
        <v>0.92305223479709742</v>
      </c>
    </row>
    <row r="322" spans="1:8" x14ac:dyDescent="0.2">
      <c r="A322" s="34"/>
      <c r="B322" s="35" t="s">
        <v>5</v>
      </c>
      <c r="C322" s="22">
        <v>397.6</v>
      </c>
      <c r="D322" s="23">
        <f>C322/C320</f>
        <v>6.5675260941884986E-2</v>
      </c>
      <c r="E322" s="22">
        <v>278.5</v>
      </c>
      <c r="F322" s="24">
        <f>E322/E320</f>
        <v>0.10192318249190288</v>
      </c>
      <c r="G322" s="25">
        <f>C322+E322</f>
        <v>676.1</v>
      </c>
      <c r="H322" s="26">
        <f>G322/G320</f>
        <v>7.6947765202902654E-2</v>
      </c>
    </row>
    <row r="323" spans="1:8" x14ac:dyDescent="0.2">
      <c r="A323" s="32" t="s">
        <v>12</v>
      </c>
      <c r="B323" s="33" t="s">
        <v>3</v>
      </c>
      <c r="C323" s="9">
        <f>C324+C325</f>
        <v>391.37</v>
      </c>
      <c r="D323" s="10">
        <f>D324+D325</f>
        <v>0.99999999999999989</v>
      </c>
      <c r="E323" s="9">
        <f>E324+E325</f>
        <v>2383.13</v>
      </c>
      <c r="F323" s="11">
        <f>F324+F325</f>
        <v>1</v>
      </c>
      <c r="G323" s="12">
        <f>G324+G325</f>
        <v>2774.5</v>
      </c>
      <c r="H323" s="13">
        <f>G323/G323</f>
        <v>1</v>
      </c>
    </row>
    <row r="324" spans="1:8" x14ac:dyDescent="0.2">
      <c r="A324" s="32"/>
      <c r="B324" s="33" t="s">
        <v>4</v>
      </c>
      <c r="C324" s="15">
        <v>378.4</v>
      </c>
      <c r="D324" s="16">
        <f>C324/C323</f>
        <v>0.96686000459922827</v>
      </c>
      <c r="E324" s="15">
        <v>2129.87</v>
      </c>
      <c r="F324" s="17">
        <f>E324/E323</f>
        <v>0.89372799637451583</v>
      </c>
      <c r="G324" s="18">
        <f>C324+E324</f>
        <v>2508.27</v>
      </c>
      <c r="H324" s="19">
        <f>G324/G323</f>
        <v>0.9040439718868265</v>
      </c>
    </row>
    <row r="325" spans="1:8" x14ac:dyDescent="0.2">
      <c r="A325" s="34"/>
      <c r="B325" s="35" t="s">
        <v>5</v>
      </c>
      <c r="C325" s="22">
        <v>12.97</v>
      </c>
      <c r="D325" s="23">
        <f>C325/C323</f>
        <v>3.313999540077165E-2</v>
      </c>
      <c r="E325" s="22">
        <v>253.26</v>
      </c>
      <c r="F325" s="24">
        <f>E325/E323</f>
        <v>0.10627200362548413</v>
      </c>
      <c r="G325" s="25">
        <f>C325+E325</f>
        <v>266.23</v>
      </c>
      <c r="H325" s="26">
        <f>G325/G323</f>
        <v>9.5956028113173553E-2</v>
      </c>
    </row>
    <row r="326" spans="1:8" x14ac:dyDescent="0.2">
      <c r="A326" s="32" t="s">
        <v>13</v>
      </c>
      <c r="B326" s="33" t="s">
        <v>3</v>
      </c>
      <c r="C326" s="9">
        <f>C327+C328</f>
        <v>35827.699999999997</v>
      </c>
      <c r="D326" s="10">
        <f>D327+D328</f>
        <v>1</v>
      </c>
      <c r="E326" s="9">
        <f>E327+E328</f>
        <v>8451.380000000001</v>
      </c>
      <c r="F326" s="11">
        <f>F327+F328</f>
        <v>0.99999999999999989</v>
      </c>
      <c r="G326" s="12">
        <f>G327+G328</f>
        <v>44279.08</v>
      </c>
      <c r="H326" s="13">
        <f>G326/G326</f>
        <v>1</v>
      </c>
    </row>
    <row r="327" spans="1:8" x14ac:dyDescent="0.2">
      <c r="A327" s="32"/>
      <c r="B327" s="33" t="s">
        <v>4</v>
      </c>
      <c r="C327" s="15">
        <f>C315+C318+C321+C324</f>
        <v>27323.63</v>
      </c>
      <c r="D327" s="16">
        <f>C327/C326</f>
        <v>0.76263980104779272</v>
      </c>
      <c r="E327" s="15">
        <f>E315+E318+E321+E324</f>
        <v>7247.72</v>
      </c>
      <c r="F327" s="17">
        <f>E327/E326</f>
        <v>0.8575782889894904</v>
      </c>
      <c r="G327" s="18">
        <f>C327+E327</f>
        <v>34571.35</v>
      </c>
      <c r="H327" s="19">
        <f>G327/G326</f>
        <v>0.78076035003437283</v>
      </c>
    </row>
    <row r="328" spans="1:8" x14ac:dyDescent="0.2">
      <c r="A328" s="36"/>
      <c r="B328" s="37" t="s">
        <v>5</v>
      </c>
      <c r="C328" s="29">
        <f>C316+C319+C322+C325</f>
        <v>8504.07</v>
      </c>
      <c r="D328" s="38">
        <f>C328/C326</f>
        <v>0.23736019895220739</v>
      </c>
      <c r="E328" s="29">
        <f>E316+E319+E322+E325</f>
        <v>1203.6599999999999</v>
      </c>
      <c r="F328" s="39">
        <f>E328/E326</f>
        <v>0.14242171101050949</v>
      </c>
      <c r="G328" s="30">
        <f>C328+E328</f>
        <v>9707.73</v>
      </c>
      <c r="H328" s="40">
        <f>G328/G326</f>
        <v>0.21923964996562709</v>
      </c>
    </row>
    <row r="329" spans="1:8" ht="15" x14ac:dyDescent="0.25">
      <c r="A329" s="41" t="s">
        <v>22</v>
      </c>
      <c r="B329" s="5"/>
      <c r="C329" s="5"/>
      <c r="D329" s="5"/>
      <c r="E329" s="5"/>
      <c r="F329" s="5"/>
      <c r="G329" s="5"/>
      <c r="H329" s="6"/>
    </row>
    <row r="330" spans="1:8" x14ac:dyDescent="0.2">
      <c r="A330" s="31" t="s">
        <v>8</v>
      </c>
      <c r="B330" s="7" t="s">
        <v>3</v>
      </c>
      <c r="C330" s="9">
        <f>C331+C332</f>
        <v>23769</v>
      </c>
      <c r="D330" s="10">
        <f>D331+D332</f>
        <v>1</v>
      </c>
      <c r="E330" s="9">
        <f>E331+E332</f>
        <v>2604</v>
      </c>
      <c r="F330" s="11">
        <f>F331+F332</f>
        <v>1</v>
      </c>
      <c r="G330" s="12">
        <f>G331+G332</f>
        <v>26373</v>
      </c>
      <c r="H330" s="13">
        <f>G330/G330</f>
        <v>1</v>
      </c>
    </row>
    <row r="331" spans="1:8" x14ac:dyDescent="0.2">
      <c r="A331" s="32"/>
      <c r="B331" s="33" t="s">
        <v>4</v>
      </c>
      <c r="C331" s="15">
        <v>15865</v>
      </c>
      <c r="D331" s="16">
        <f>C331/C330</f>
        <v>0.66746602717825743</v>
      </c>
      <c r="E331" s="15">
        <v>1894</v>
      </c>
      <c r="F331" s="17">
        <f>E331/E330</f>
        <v>0.72734254992319514</v>
      </c>
      <c r="G331" s="18">
        <f>C331+E331</f>
        <v>17759</v>
      </c>
      <c r="H331" s="19">
        <f>G331/G330</f>
        <v>0.67337807606263977</v>
      </c>
    </row>
    <row r="332" spans="1:8" x14ac:dyDescent="0.2">
      <c r="A332" s="34"/>
      <c r="B332" s="35" t="s">
        <v>5</v>
      </c>
      <c r="C332" s="22">
        <v>7904</v>
      </c>
      <c r="D332" s="23">
        <f>C332/C330</f>
        <v>0.33253397282174263</v>
      </c>
      <c r="E332" s="22">
        <v>710</v>
      </c>
      <c r="F332" s="24">
        <f>E332/E330</f>
        <v>0.27265745007680492</v>
      </c>
      <c r="G332" s="25">
        <f>C332+E332</f>
        <v>8614</v>
      </c>
      <c r="H332" s="26">
        <f>G332/G330</f>
        <v>0.32662192393736017</v>
      </c>
    </row>
    <row r="333" spans="1:8" x14ac:dyDescent="0.2">
      <c r="A333" s="32" t="s">
        <v>10</v>
      </c>
      <c r="B333" s="33" t="s">
        <v>3</v>
      </c>
      <c r="C333" s="9">
        <f>C334+C335</f>
        <v>5250.5999999999995</v>
      </c>
      <c r="D333" s="10">
        <f>D334+D335</f>
        <v>1.0000000000000002</v>
      </c>
      <c r="E333" s="9">
        <f>E334+E335</f>
        <v>895.4</v>
      </c>
      <c r="F333" s="11">
        <f>F334+F335</f>
        <v>1</v>
      </c>
      <c r="G333" s="12">
        <f>G334+G335</f>
        <v>6146</v>
      </c>
      <c r="H333" s="13">
        <f>G333/G333</f>
        <v>1</v>
      </c>
    </row>
    <row r="334" spans="1:8" x14ac:dyDescent="0.2">
      <c r="A334" s="32"/>
      <c r="B334" s="33" t="s">
        <v>4</v>
      </c>
      <c r="C334" s="15">
        <v>4938.2</v>
      </c>
      <c r="D334" s="16">
        <f>C334/C333</f>
        <v>0.94050203786233966</v>
      </c>
      <c r="E334" s="15">
        <v>850.1</v>
      </c>
      <c r="F334" s="17">
        <f>E334/E333</f>
        <v>0.9494080857717222</v>
      </c>
      <c r="G334" s="18">
        <f>C334+E334</f>
        <v>5788.3</v>
      </c>
      <c r="H334" s="19">
        <f>G334/G333</f>
        <v>0.94179954441913438</v>
      </c>
    </row>
    <row r="335" spans="1:8" x14ac:dyDescent="0.2">
      <c r="A335" s="34"/>
      <c r="B335" s="35" t="s">
        <v>5</v>
      </c>
      <c r="C335" s="22">
        <v>312.39999999999998</v>
      </c>
      <c r="D335" s="23">
        <f>C335/C333</f>
        <v>5.9497962137660461E-2</v>
      </c>
      <c r="E335" s="22">
        <v>45.3</v>
      </c>
      <c r="F335" s="24">
        <f>E335/E333</f>
        <v>5.0591914228277864E-2</v>
      </c>
      <c r="G335" s="25">
        <f>C335+E335</f>
        <v>357.7</v>
      </c>
      <c r="H335" s="26">
        <f>G335/G333</f>
        <v>5.8200455580865604E-2</v>
      </c>
    </row>
    <row r="336" spans="1:8" x14ac:dyDescent="0.2">
      <c r="A336" s="32" t="s">
        <v>11</v>
      </c>
      <c r="B336" s="33" t="s">
        <v>3</v>
      </c>
      <c r="C336" s="9">
        <f>C337+C338</f>
        <v>5748.6</v>
      </c>
      <c r="D336" s="10">
        <f>D337+D338</f>
        <v>1</v>
      </c>
      <c r="E336" s="9">
        <f>E337+E338</f>
        <v>2831.3</v>
      </c>
      <c r="F336" s="11">
        <f>F337+F338</f>
        <v>1</v>
      </c>
      <c r="G336" s="12">
        <f>G337+G338</f>
        <v>8579.9</v>
      </c>
      <c r="H336" s="13">
        <f>G336/G336</f>
        <v>1</v>
      </c>
    </row>
    <row r="337" spans="1:8" x14ac:dyDescent="0.2">
      <c r="A337" s="32"/>
      <c r="B337" s="33" t="s">
        <v>4</v>
      </c>
      <c r="C337" s="15">
        <v>5364.3</v>
      </c>
      <c r="D337" s="16">
        <f>C337/C336</f>
        <v>0.93314894061162712</v>
      </c>
      <c r="E337" s="15">
        <v>2544.5</v>
      </c>
      <c r="F337" s="17">
        <f>E337/E336</f>
        <v>0.89870377565076109</v>
      </c>
      <c r="G337" s="18">
        <f>C337+E337</f>
        <v>7908.8</v>
      </c>
      <c r="H337" s="19">
        <f>G337/G336</f>
        <v>0.92178230515507176</v>
      </c>
    </row>
    <row r="338" spans="1:8" x14ac:dyDescent="0.2">
      <c r="A338" s="34"/>
      <c r="B338" s="35" t="s">
        <v>5</v>
      </c>
      <c r="C338" s="22">
        <v>384.3</v>
      </c>
      <c r="D338" s="23">
        <f>C338/C336</f>
        <v>6.6851059388372824E-2</v>
      </c>
      <c r="E338" s="22">
        <v>286.8</v>
      </c>
      <c r="F338" s="24">
        <f>E338/E336</f>
        <v>0.10129622434923886</v>
      </c>
      <c r="G338" s="25">
        <f>C338+E338</f>
        <v>671.1</v>
      </c>
      <c r="H338" s="26">
        <f>G338/G336</f>
        <v>7.8217694844928271E-2</v>
      </c>
    </row>
    <row r="339" spans="1:8" x14ac:dyDescent="0.2">
      <c r="A339" s="32" t="s">
        <v>12</v>
      </c>
      <c r="B339" s="33" t="s">
        <v>3</v>
      </c>
      <c r="C339" s="9">
        <f>C340+C341</f>
        <v>345.42</v>
      </c>
      <c r="D339" s="10">
        <f>D340+D341</f>
        <v>0.99999999999999989</v>
      </c>
      <c r="E339" s="9">
        <f>E340+E341</f>
        <v>2318.83</v>
      </c>
      <c r="F339" s="11">
        <f>F340+F341</f>
        <v>1</v>
      </c>
      <c r="G339" s="12">
        <f>G340+G341</f>
        <v>2664.2500000000005</v>
      </c>
      <c r="H339" s="13">
        <f>G339/G339</f>
        <v>1</v>
      </c>
    </row>
    <row r="340" spans="1:8" x14ac:dyDescent="0.2">
      <c r="A340" s="32"/>
      <c r="B340" s="33" t="s">
        <v>4</v>
      </c>
      <c r="C340" s="15">
        <v>335.07</v>
      </c>
      <c r="D340" s="16">
        <f>C340/C339</f>
        <v>0.97003647733194365</v>
      </c>
      <c r="E340" s="15">
        <v>2074.86</v>
      </c>
      <c r="F340" s="17">
        <f>E340/E339</f>
        <v>0.89478745746777477</v>
      </c>
      <c r="G340" s="18">
        <f>C340+E340</f>
        <v>2409.9300000000003</v>
      </c>
      <c r="H340" s="19">
        <f>G340/G339</f>
        <v>0.90454349254011446</v>
      </c>
    </row>
    <row r="341" spans="1:8" x14ac:dyDescent="0.2">
      <c r="A341" s="34"/>
      <c r="B341" s="35" t="s">
        <v>5</v>
      </c>
      <c r="C341" s="22">
        <v>10.35</v>
      </c>
      <c r="D341" s="23">
        <f>C341/C339</f>
        <v>2.9963522668056276E-2</v>
      </c>
      <c r="E341" s="22">
        <v>243.97</v>
      </c>
      <c r="F341" s="24">
        <f>E341/E339</f>
        <v>0.10521254253222531</v>
      </c>
      <c r="G341" s="25">
        <f>C341+E341</f>
        <v>254.32</v>
      </c>
      <c r="H341" s="26">
        <f>G341/G339</f>
        <v>9.5456507459885501E-2</v>
      </c>
    </row>
    <row r="342" spans="1:8" x14ac:dyDescent="0.2">
      <c r="A342" s="32" t="s">
        <v>13</v>
      </c>
      <c r="B342" s="33" t="s">
        <v>3</v>
      </c>
      <c r="C342" s="9">
        <f>C343+C344</f>
        <v>35113.619999999995</v>
      </c>
      <c r="D342" s="10">
        <f>D343+D344</f>
        <v>1.0000000000000002</v>
      </c>
      <c r="E342" s="9">
        <f>E343+E344</f>
        <v>8649.5300000000007</v>
      </c>
      <c r="F342" s="11">
        <f>F343+F344</f>
        <v>1</v>
      </c>
      <c r="G342" s="12">
        <f>G343+G344</f>
        <v>43763.149999999994</v>
      </c>
      <c r="H342" s="13">
        <f>G342/G342</f>
        <v>1</v>
      </c>
    </row>
    <row r="343" spans="1:8" x14ac:dyDescent="0.2">
      <c r="A343" s="32"/>
      <c r="B343" s="33" t="s">
        <v>4</v>
      </c>
      <c r="C343" s="15">
        <f>C331+C334+C337+C340</f>
        <v>26502.57</v>
      </c>
      <c r="D343" s="16">
        <f>C343/C342</f>
        <v>0.7547660993084736</v>
      </c>
      <c r="E343" s="15">
        <f>E331+E334+E337+E340</f>
        <v>7363.4600000000009</v>
      </c>
      <c r="F343" s="17">
        <f>E343/E342</f>
        <v>0.85131330835317065</v>
      </c>
      <c r="G343" s="18">
        <f>C343+E343</f>
        <v>33866.03</v>
      </c>
      <c r="H343" s="19">
        <f>G343/G342</f>
        <v>0.7738480890886511</v>
      </c>
    </row>
    <row r="344" spans="1:8" x14ac:dyDescent="0.2">
      <c r="A344" s="36"/>
      <c r="B344" s="37" t="s">
        <v>5</v>
      </c>
      <c r="C344" s="29">
        <f>C332+C335+C338+C341</f>
        <v>8611.0499999999993</v>
      </c>
      <c r="D344" s="38">
        <f>C344/C342</f>
        <v>0.24523390069152654</v>
      </c>
      <c r="E344" s="29">
        <f>E332+E335+E338+E341</f>
        <v>1286.07</v>
      </c>
      <c r="F344" s="39">
        <f>E344/E342</f>
        <v>0.14868669164682935</v>
      </c>
      <c r="G344" s="30">
        <f>C344+E344</f>
        <v>9897.119999999999</v>
      </c>
      <c r="H344" s="40">
        <f>G344/G342</f>
        <v>0.22615191091134895</v>
      </c>
    </row>
    <row r="345" spans="1:8" ht="15" x14ac:dyDescent="0.25">
      <c r="A345" s="41" t="s">
        <v>23</v>
      </c>
      <c r="B345" s="5"/>
      <c r="C345" s="5"/>
      <c r="D345" s="5"/>
      <c r="E345" s="5"/>
      <c r="F345" s="5"/>
      <c r="G345" s="5"/>
      <c r="H345" s="6"/>
    </row>
    <row r="346" spans="1:8" x14ac:dyDescent="0.2">
      <c r="A346" s="31" t="s">
        <v>8</v>
      </c>
      <c r="B346" s="7" t="s">
        <v>3</v>
      </c>
      <c r="C346" s="9">
        <f>C347+C348</f>
        <v>22663</v>
      </c>
      <c r="D346" s="10">
        <f>D347+D348</f>
        <v>1</v>
      </c>
      <c r="E346" s="9">
        <f>E347+E348</f>
        <v>2591.4</v>
      </c>
      <c r="F346" s="11">
        <f>F347+F348</f>
        <v>1</v>
      </c>
      <c r="G346" s="12">
        <f>G347+G348</f>
        <v>25254.400000000001</v>
      </c>
      <c r="H346" s="13">
        <f>G346/G346</f>
        <v>1</v>
      </c>
    </row>
    <row r="347" spans="1:8" x14ac:dyDescent="0.2">
      <c r="A347" s="32"/>
      <c r="B347" s="33" t="s">
        <v>4</v>
      </c>
      <c r="C347" s="15">
        <v>15098.4</v>
      </c>
      <c r="D347" s="16">
        <f>C347/C346</f>
        <v>0.66621365220844542</v>
      </c>
      <c r="E347" s="15">
        <v>1835.7</v>
      </c>
      <c r="F347" s="17">
        <f>E347/E346</f>
        <v>0.70838156980782585</v>
      </c>
      <c r="G347" s="18">
        <f>C347+E347</f>
        <v>16934.099999999999</v>
      </c>
      <c r="H347" s="19">
        <f>G347/G346</f>
        <v>0.67054057906740994</v>
      </c>
    </row>
    <row r="348" spans="1:8" x14ac:dyDescent="0.2">
      <c r="A348" s="34"/>
      <c r="B348" s="35" t="s">
        <v>5</v>
      </c>
      <c r="C348" s="22">
        <v>7564.6</v>
      </c>
      <c r="D348" s="23">
        <f>C348/C346</f>
        <v>0.33378634779155453</v>
      </c>
      <c r="E348" s="22">
        <v>755.7</v>
      </c>
      <c r="F348" s="24">
        <f>E348/E346</f>
        <v>0.29161843019217409</v>
      </c>
      <c r="G348" s="25">
        <f>C348+E348</f>
        <v>8320.3000000000011</v>
      </c>
      <c r="H348" s="26">
        <f>G348/G346</f>
        <v>0.32945942093259001</v>
      </c>
    </row>
    <row r="349" spans="1:8" x14ac:dyDescent="0.2">
      <c r="A349" s="32" t="s">
        <v>10</v>
      </c>
      <c r="B349" s="33" t="s">
        <v>3</v>
      </c>
      <c r="C349" s="9">
        <f>C350+C351</f>
        <v>5042.7</v>
      </c>
      <c r="D349" s="10">
        <f>D350+D351</f>
        <v>1</v>
      </c>
      <c r="E349" s="9">
        <f>E350+E351</f>
        <v>862.9</v>
      </c>
      <c r="F349" s="11">
        <f>F350+F351</f>
        <v>1</v>
      </c>
      <c r="G349" s="12">
        <f>G350+G351</f>
        <v>5905.6</v>
      </c>
      <c r="H349" s="13">
        <f>G349/G349</f>
        <v>1</v>
      </c>
    </row>
    <row r="350" spans="1:8" x14ac:dyDescent="0.2">
      <c r="A350" s="32"/>
      <c r="B350" s="33" t="s">
        <v>4</v>
      </c>
      <c r="C350" s="15">
        <v>4711.3</v>
      </c>
      <c r="D350" s="16">
        <f>C350/C349</f>
        <v>0.93428123822555387</v>
      </c>
      <c r="E350" s="15">
        <v>815.1</v>
      </c>
      <c r="F350" s="17">
        <f>E350/E349</f>
        <v>0.94460540039402019</v>
      </c>
      <c r="G350" s="18">
        <f>C350+E350</f>
        <v>5526.4000000000005</v>
      </c>
      <c r="H350" s="19">
        <f>G350/G349</f>
        <v>0.93578975887293425</v>
      </c>
    </row>
    <row r="351" spans="1:8" x14ac:dyDescent="0.2">
      <c r="A351" s="34"/>
      <c r="B351" s="35" t="s">
        <v>5</v>
      </c>
      <c r="C351" s="22">
        <v>331.4</v>
      </c>
      <c r="D351" s="23">
        <f>C351/C349</f>
        <v>6.571876177444623E-2</v>
      </c>
      <c r="E351" s="22">
        <v>47.8</v>
      </c>
      <c r="F351" s="24">
        <f>E351/E349</f>
        <v>5.5394599605979832E-2</v>
      </c>
      <c r="G351" s="25">
        <f>C351+E351</f>
        <v>379.2</v>
      </c>
      <c r="H351" s="26">
        <f>G351/G349</f>
        <v>6.4210241127065831E-2</v>
      </c>
    </row>
    <row r="352" spans="1:8" x14ac:dyDescent="0.2">
      <c r="A352" s="32" t="s">
        <v>11</v>
      </c>
      <c r="B352" s="33" t="s">
        <v>3</v>
      </c>
      <c r="C352" s="9">
        <f>C353+C354</f>
        <v>5642.3</v>
      </c>
      <c r="D352" s="10">
        <f>D353+D354</f>
        <v>1</v>
      </c>
      <c r="E352" s="9">
        <f>E353+E354</f>
        <v>2764.6</v>
      </c>
      <c r="F352" s="11">
        <f>F353+F354</f>
        <v>1</v>
      </c>
      <c r="G352" s="12">
        <f>G353+G354</f>
        <v>8406.9000000000015</v>
      </c>
      <c r="H352" s="13">
        <f>G352/G352</f>
        <v>1</v>
      </c>
    </row>
    <row r="353" spans="1:8" x14ac:dyDescent="0.2">
      <c r="A353" s="32"/>
      <c r="B353" s="33" t="s">
        <v>4</v>
      </c>
      <c r="C353" s="15">
        <v>5213.1000000000004</v>
      </c>
      <c r="D353" s="16">
        <f>C353/C352</f>
        <v>0.92393172996827533</v>
      </c>
      <c r="E353" s="15">
        <v>2423.6</v>
      </c>
      <c r="F353" s="17">
        <f>E353/E352</f>
        <v>0.8766548506113</v>
      </c>
      <c r="G353" s="18">
        <f>C353+E353</f>
        <v>7636.7000000000007</v>
      </c>
      <c r="H353" s="19">
        <f>G353/G352</f>
        <v>0.90838477916949167</v>
      </c>
    </row>
    <row r="354" spans="1:8" x14ac:dyDescent="0.2">
      <c r="A354" s="34"/>
      <c r="B354" s="35" t="s">
        <v>5</v>
      </c>
      <c r="C354" s="22">
        <v>429.2</v>
      </c>
      <c r="D354" s="23">
        <f>C354/C352</f>
        <v>7.6068270031724644E-2</v>
      </c>
      <c r="E354" s="22">
        <v>341</v>
      </c>
      <c r="F354" s="24">
        <f>E354/E352</f>
        <v>0.12334514938869999</v>
      </c>
      <c r="G354" s="25">
        <f>C354+E354</f>
        <v>770.2</v>
      </c>
      <c r="H354" s="26">
        <f>G354/G352</f>
        <v>9.1615220830508257E-2</v>
      </c>
    </row>
    <row r="355" spans="1:8" x14ac:dyDescent="0.2">
      <c r="A355" s="32" t="s">
        <v>12</v>
      </c>
      <c r="B355" s="33" t="s">
        <v>3</v>
      </c>
      <c r="C355" s="9">
        <f>C356+C357</f>
        <v>466.90999999999997</v>
      </c>
      <c r="D355" s="10">
        <f>D356+D357</f>
        <v>1</v>
      </c>
      <c r="E355" s="9">
        <f>E356+E357</f>
        <v>2052.58</v>
      </c>
      <c r="F355" s="11">
        <f>F356+F357</f>
        <v>1</v>
      </c>
      <c r="G355" s="12">
        <f>G356+G357</f>
        <v>2519.4900000000002</v>
      </c>
      <c r="H355" s="13">
        <f>G355/G355</f>
        <v>1</v>
      </c>
    </row>
    <row r="356" spans="1:8" x14ac:dyDescent="0.2">
      <c r="A356" s="32"/>
      <c r="B356" s="33" t="s">
        <v>4</v>
      </c>
      <c r="C356" s="15">
        <v>421.83</v>
      </c>
      <c r="D356" s="16">
        <f>C356/C355</f>
        <v>0.90345034374933075</v>
      </c>
      <c r="E356" s="15">
        <v>1826.91</v>
      </c>
      <c r="F356" s="17">
        <f>E356/E355</f>
        <v>0.89005544241880952</v>
      </c>
      <c r="G356" s="18">
        <f>C356+E356</f>
        <v>2248.7400000000002</v>
      </c>
      <c r="H356" s="19">
        <f>G356/G355</f>
        <v>0.89253777550218494</v>
      </c>
    </row>
    <row r="357" spans="1:8" x14ac:dyDescent="0.2">
      <c r="A357" s="34"/>
      <c r="B357" s="35" t="s">
        <v>5</v>
      </c>
      <c r="C357" s="22">
        <v>45.08</v>
      </c>
      <c r="D357" s="23">
        <f>C357/C355</f>
        <v>9.6549656250669302E-2</v>
      </c>
      <c r="E357" s="22">
        <v>225.67</v>
      </c>
      <c r="F357" s="24">
        <f>E357/E355</f>
        <v>0.1099445575811905</v>
      </c>
      <c r="G357" s="25">
        <f>C357+E357</f>
        <v>270.75</v>
      </c>
      <c r="H357" s="26">
        <f>G357/G355</f>
        <v>0.10746222449781502</v>
      </c>
    </row>
    <row r="358" spans="1:8" x14ac:dyDescent="0.2">
      <c r="A358" s="32" t="s">
        <v>13</v>
      </c>
      <c r="B358" s="33" t="s">
        <v>3</v>
      </c>
      <c r="C358" s="9">
        <f>C359+C360</f>
        <v>33814.910000000003</v>
      </c>
      <c r="D358" s="10">
        <f>D359+D360</f>
        <v>1</v>
      </c>
      <c r="E358" s="9">
        <f>E359+E360</f>
        <v>8271.48</v>
      </c>
      <c r="F358" s="11">
        <f>F359+F360</f>
        <v>1</v>
      </c>
      <c r="G358" s="12">
        <f>G359+G360</f>
        <v>42086.39</v>
      </c>
      <c r="H358" s="13">
        <f>G358/G358</f>
        <v>1</v>
      </c>
    </row>
    <row r="359" spans="1:8" x14ac:dyDescent="0.2">
      <c r="A359" s="32"/>
      <c r="B359" s="33" t="s">
        <v>4</v>
      </c>
      <c r="C359" s="15">
        <f>C347+C350+C353+C356</f>
        <v>25444.630000000005</v>
      </c>
      <c r="D359" s="16">
        <f>C359/C358</f>
        <v>0.75246777235249196</v>
      </c>
      <c r="E359" s="15">
        <f>E347+E350+E353+E356</f>
        <v>6901.3099999999995</v>
      </c>
      <c r="F359" s="17">
        <f>E359/E358</f>
        <v>0.83435008003404465</v>
      </c>
      <c r="G359" s="18">
        <f>C359+E359</f>
        <v>32345.940000000002</v>
      </c>
      <c r="H359" s="19">
        <f>G359/G358</f>
        <v>0.76856057266969213</v>
      </c>
    </row>
    <row r="360" spans="1:8" x14ac:dyDescent="0.2">
      <c r="A360" s="36"/>
      <c r="B360" s="37" t="s">
        <v>5</v>
      </c>
      <c r="C360" s="29">
        <f>C348+C351+C354+C357</f>
        <v>8370.2800000000007</v>
      </c>
      <c r="D360" s="38">
        <f>C360/C358</f>
        <v>0.24753222764750815</v>
      </c>
      <c r="E360" s="29">
        <f>E348+E351+E354+E357</f>
        <v>1370.17</v>
      </c>
      <c r="F360" s="39">
        <f>E360/E358</f>
        <v>0.16564991996595532</v>
      </c>
      <c r="G360" s="30">
        <f>C360+E360</f>
        <v>9740.4500000000007</v>
      </c>
      <c r="H360" s="40">
        <f>G360/G358</f>
        <v>0.23143942733030798</v>
      </c>
    </row>
    <row r="361" spans="1:8" ht="15" x14ac:dyDescent="0.25">
      <c r="A361" s="41" t="s">
        <v>24</v>
      </c>
      <c r="B361" s="5"/>
      <c r="C361" s="5"/>
      <c r="D361" s="5"/>
      <c r="E361" s="5"/>
      <c r="F361" s="5"/>
      <c r="G361" s="5"/>
      <c r="H361" s="6"/>
    </row>
    <row r="362" spans="1:8" x14ac:dyDescent="0.2">
      <c r="A362" s="31" t="s">
        <v>8</v>
      </c>
      <c r="B362" s="7" t="s">
        <v>3</v>
      </c>
      <c r="C362" s="9">
        <f>C363+C364</f>
        <v>21386</v>
      </c>
      <c r="D362" s="10">
        <f>D363+D364</f>
        <v>1</v>
      </c>
      <c r="E362" s="9">
        <f>E363+E364</f>
        <v>2534</v>
      </c>
      <c r="F362" s="11">
        <f>F363+F364</f>
        <v>1</v>
      </c>
      <c r="G362" s="12">
        <f>G363+G364</f>
        <v>23920</v>
      </c>
      <c r="H362" s="13">
        <f>G362/G362</f>
        <v>1</v>
      </c>
    </row>
    <row r="363" spans="1:8" x14ac:dyDescent="0.2">
      <c r="A363" s="32"/>
      <c r="B363" s="33" t="s">
        <v>4</v>
      </c>
      <c r="C363" s="15">
        <v>14196</v>
      </c>
      <c r="D363" s="16">
        <f>C363/C362</f>
        <v>0.66379874684372953</v>
      </c>
      <c r="E363" s="15">
        <v>1811</v>
      </c>
      <c r="F363" s="17">
        <f>E363/E362</f>
        <v>0.71468034727703234</v>
      </c>
      <c r="G363" s="18">
        <f>C363+E363</f>
        <v>16007</v>
      </c>
      <c r="H363" s="19">
        <f>G363/G362</f>
        <v>0.66918896321070231</v>
      </c>
    </row>
    <row r="364" spans="1:8" x14ac:dyDescent="0.2">
      <c r="A364" s="34"/>
      <c r="B364" s="35" t="s">
        <v>5</v>
      </c>
      <c r="C364" s="22">
        <v>7190</v>
      </c>
      <c r="D364" s="23">
        <f>C364/C362</f>
        <v>0.33620125315627047</v>
      </c>
      <c r="E364" s="22">
        <v>723</v>
      </c>
      <c r="F364" s="24">
        <f>E364/E362</f>
        <v>0.28531965272296766</v>
      </c>
      <c r="G364" s="25">
        <f>C364+E364</f>
        <v>7913</v>
      </c>
      <c r="H364" s="26">
        <f>G364/G362</f>
        <v>0.33081103678929769</v>
      </c>
    </row>
    <row r="365" spans="1:8" x14ac:dyDescent="0.2">
      <c r="A365" s="32" t="s">
        <v>10</v>
      </c>
      <c r="B365" s="33" t="s">
        <v>3</v>
      </c>
      <c r="C365" s="9">
        <f>C366+C367</f>
        <v>4583.3</v>
      </c>
      <c r="D365" s="10">
        <f>D366+D367</f>
        <v>1</v>
      </c>
      <c r="E365" s="9">
        <f>E366+E367</f>
        <v>740.4</v>
      </c>
      <c r="F365" s="11">
        <f>F366+F367</f>
        <v>1</v>
      </c>
      <c r="G365" s="12">
        <f>G366+G367</f>
        <v>5323.7</v>
      </c>
      <c r="H365" s="13">
        <f>G365/G365</f>
        <v>1</v>
      </c>
    </row>
    <row r="366" spans="1:8" x14ac:dyDescent="0.2">
      <c r="A366" s="32"/>
      <c r="B366" s="33" t="s">
        <v>4</v>
      </c>
      <c r="C366" s="15">
        <v>4239.2</v>
      </c>
      <c r="D366" s="16">
        <f>C366/C365</f>
        <v>0.92492309034974796</v>
      </c>
      <c r="E366" s="15">
        <v>690.9</v>
      </c>
      <c r="F366" s="17">
        <f>E366/E365</f>
        <v>0.93314424635332249</v>
      </c>
      <c r="G366" s="18">
        <f>C366+E366</f>
        <v>4930.0999999999995</v>
      </c>
      <c r="H366" s="19">
        <f>G366/G365</f>
        <v>0.92606645753892958</v>
      </c>
    </row>
    <row r="367" spans="1:8" x14ac:dyDescent="0.2">
      <c r="A367" s="34"/>
      <c r="B367" s="35" t="s">
        <v>5</v>
      </c>
      <c r="C367" s="22">
        <v>344.1</v>
      </c>
      <c r="D367" s="23">
        <f>C367/C365</f>
        <v>7.5076909650252002E-2</v>
      </c>
      <c r="E367" s="22">
        <v>49.5</v>
      </c>
      <c r="F367" s="24">
        <f>E367/E365</f>
        <v>6.6855753646677479E-2</v>
      </c>
      <c r="G367" s="25">
        <f>C367+E367</f>
        <v>393.6</v>
      </c>
      <c r="H367" s="26">
        <f>G367/G365</f>
        <v>7.3933542461070312E-2</v>
      </c>
    </row>
    <row r="368" spans="1:8" x14ac:dyDescent="0.2">
      <c r="A368" s="32" t="s">
        <v>11</v>
      </c>
      <c r="B368" s="33" t="s">
        <v>3</v>
      </c>
      <c r="C368" s="9">
        <f>C369+C370</f>
        <v>5374.8</v>
      </c>
      <c r="D368" s="10">
        <f>D369+D370</f>
        <v>0.99999999999999989</v>
      </c>
      <c r="E368" s="9">
        <f>E369+E370</f>
        <v>2517.7999999999997</v>
      </c>
      <c r="F368" s="11">
        <f>F369+F370</f>
        <v>1</v>
      </c>
      <c r="G368" s="12">
        <f>G369+G370</f>
        <v>7892.6</v>
      </c>
      <c r="H368" s="13">
        <f>G368/G368</f>
        <v>1</v>
      </c>
    </row>
    <row r="369" spans="1:8" x14ac:dyDescent="0.2">
      <c r="A369" s="32"/>
      <c r="B369" s="33" t="s">
        <v>4</v>
      </c>
      <c r="C369" s="15">
        <v>4877.5</v>
      </c>
      <c r="D369" s="16">
        <f>C369/C368</f>
        <v>0.90747562700007434</v>
      </c>
      <c r="E369" s="15">
        <v>2187.6999999999998</v>
      </c>
      <c r="F369" s="17">
        <f>E369/E368</f>
        <v>0.86889347843355313</v>
      </c>
      <c r="G369" s="18">
        <f>C369+E369</f>
        <v>7065.2</v>
      </c>
      <c r="H369" s="19">
        <f>G369/G368</f>
        <v>0.89516762537060024</v>
      </c>
    </row>
    <row r="370" spans="1:8" x14ac:dyDescent="0.2">
      <c r="A370" s="34"/>
      <c r="B370" s="35" t="s">
        <v>5</v>
      </c>
      <c r="C370" s="22">
        <v>497.3</v>
      </c>
      <c r="D370" s="23">
        <f>C370/C368</f>
        <v>9.252437299992558E-2</v>
      </c>
      <c r="E370" s="22">
        <v>330.1</v>
      </c>
      <c r="F370" s="24">
        <f>E370/E368</f>
        <v>0.13110652156644692</v>
      </c>
      <c r="G370" s="25">
        <f>C370+E370</f>
        <v>827.40000000000009</v>
      </c>
      <c r="H370" s="26">
        <f>G370/G368</f>
        <v>0.10483237462939969</v>
      </c>
    </row>
    <row r="371" spans="1:8" x14ac:dyDescent="0.2">
      <c r="A371" s="32" t="s">
        <v>12</v>
      </c>
      <c r="B371" s="33" t="s">
        <v>3</v>
      </c>
      <c r="C371" s="9">
        <f>C372+C373</f>
        <v>417.18</v>
      </c>
      <c r="D371" s="10">
        <f>D372+D373</f>
        <v>1</v>
      </c>
      <c r="E371" s="9">
        <f>E372+E373</f>
        <v>1993.1999999999998</v>
      </c>
      <c r="F371" s="11">
        <f>F372+F373</f>
        <v>1</v>
      </c>
      <c r="G371" s="12">
        <f>G372+G373</f>
        <v>2410.3799999999997</v>
      </c>
      <c r="H371" s="13">
        <f>G371/G371</f>
        <v>1</v>
      </c>
    </row>
    <row r="372" spans="1:8" x14ac:dyDescent="0.2">
      <c r="A372" s="32"/>
      <c r="B372" s="33" t="s">
        <v>4</v>
      </c>
      <c r="C372" s="15">
        <v>380.37</v>
      </c>
      <c r="D372" s="16">
        <f>C372/C371</f>
        <v>0.91176470588235292</v>
      </c>
      <c r="E372" s="15">
        <v>1781.35</v>
      </c>
      <c r="F372" s="17">
        <f>E372/E371</f>
        <v>0.89371362632952045</v>
      </c>
      <c r="G372" s="18">
        <f>C372+E372</f>
        <v>2161.7199999999998</v>
      </c>
      <c r="H372" s="19">
        <f>G372/G371</f>
        <v>0.89683784299571023</v>
      </c>
    </row>
    <row r="373" spans="1:8" x14ac:dyDescent="0.2">
      <c r="A373" s="34"/>
      <c r="B373" s="35" t="s">
        <v>5</v>
      </c>
      <c r="C373" s="22">
        <v>36.81</v>
      </c>
      <c r="D373" s="23">
        <f>C373/C371</f>
        <v>8.8235294117647065E-2</v>
      </c>
      <c r="E373" s="22">
        <v>211.85</v>
      </c>
      <c r="F373" s="24">
        <f>E373/E371</f>
        <v>0.10628637367047963</v>
      </c>
      <c r="G373" s="25">
        <f>C373+E373</f>
        <v>248.66</v>
      </c>
      <c r="H373" s="26">
        <f>G373/G371</f>
        <v>0.1031621570042898</v>
      </c>
    </row>
    <row r="374" spans="1:8" x14ac:dyDescent="0.2">
      <c r="A374" s="32" t="s">
        <v>13</v>
      </c>
      <c r="B374" s="33" t="s">
        <v>3</v>
      </c>
      <c r="C374" s="9">
        <f>C375+C376</f>
        <v>31761.279999999999</v>
      </c>
      <c r="D374" s="10">
        <f>D375+D376</f>
        <v>1</v>
      </c>
      <c r="E374" s="9">
        <f>E375+E376</f>
        <v>7785.4000000000005</v>
      </c>
      <c r="F374" s="11">
        <f>F375+F376</f>
        <v>1</v>
      </c>
      <c r="G374" s="12">
        <f>G375+G376</f>
        <v>39546.68</v>
      </c>
      <c r="H374" s="13">
        <f>G374/G374</f>
        <v>1</v>
      </c>
    </row>
    <row r="375" spans="1:8" x14ac:dyDescent="0.2">
      <c r="A375" s="32"/>
      <c r="B375" s="33" t="s">
        <v>4</v>
      </c>
      <c r="C375" s="15">
        <f>C363+C366+C369+C372</f>
        <v>23693.07</v>
      </c>
      <c r="D375" s="16">
        <f>C375/C374</f>
        <v>0.74597339905696503</v>
      </c>
      <c r="E375" s="15">
        <f>E363+E366+E369+E372</f>
        <v>6470.9500000000007</v>
      </c>
      <c r="F375" s="17">
        <f>E375/E374</f>
        <v>0.83116474426490616</v>
      </c>
      <c r="G375" s="18">
        <f>C375+E375</f>
        <v>30164.02</v>
      </c>
      <c r="H375" s="19">
        <f>G375/G374</f>
        <v>0.7627446855210096</v>
      </c>
    </row>
    <row r="376" spans="1:8" x14ac:dyDescent="0.2">
      <c r="A376" s="36"/>
      <c r="B376" s="37" t="s">
        <v>5</v>
      </c>
      <c r="C376" s="29">
        <f>C364+C367+C370+C373</f>
        <v>8068.2100000000009</v>
      </c>
      <c r="D376" s="38">
        <f>C376/C374</f>
        <v>0.25402660094303509</v>
      </c>
      <c r="E376" s="29">
        <f>E364+E367+E370+E373</f>
        <v>1314.4499999999998</v>
      </c>
      <c r="F376" s="39">
        <f>E376/E374</f>
        <v>0.16883525573509386</v>
      </c>
      <c r="G376" s="30">
        <f>C376+E376</f>
        <v>9382.66</v>
      </c>
      <c r="H376" s="40">
        <f>G376/G374</f>
        <v>0.2372553144789904</v>
      </c>
    </row>
    <row r="377" spans="1:8" ht="15" x14ac:dyDescent="0.25">
      <c r="A377" s="41" t="s">
        <v>25</v>
      </c>
      <c r="B377" s="5"/>
      <c r="C377" s="5"/>
      <c r="D377" s="5"/>
      <c r="E377" s="5"/>
      <c r="F377" s="5"/>
      <c r="G377" s="5"/>
      <c r="H377" s="6"/>
    </row>
    <row r="378" spans="1:8" x14ac:dyDescent="0.2">
      <c r="A378" s="31" t="s">
        <v>8</v>
      </c>
      <c r="B378" s="7" t="s">
        <v>3</v>
      </c>
      <c r="C378" s="9">
        <f>C379+C380</f>
        <v>20706.300000000003</v>
      </c>
      <c r="D378" s="10">
        <f>D379+D380</f>
        <v>0.99999999999999989</v>
      </c>
      <c r="E378" s="9">
        <f>E379+E380</f>
        <v>2506.6</v>
      </c>
      <c r="F378" s="11">
        <f>F379+F380</f>
        <v>1</v>
      </c>
      <c r="G378" s="12">
        <f>G379+G380</f>
        <v>23212.9</v>
      </c>
      <c r="H378" s="13">
        <f>G378/G378</f>
        <v>1</v>
      </c>
    </row>
    <row r="379" spans="1:8" x14ac:dyDescent="0.2">
      <c r="A379" s="32"/>
      <c r="B379" s="33" t="s">
        <v>4</v>
      </c>
      <c r="C379" s="15">
        <v>13837.2</v>
      </c>
      <c r="D379" s="16">
        <f>C379/C378</f>
        <v>0.66826038452065306</v>
      </c>
      <c r="E379" s="15">
        <v>1854.3</v>
      </c>
      <c r="F379" s="17">
        <f>E379/E378</f>
        <v>0.73976701508018827</v>
      </c>
      <c r="G379" s="18">
        <f>C379+E379</f>
        <v>15691.5</v>
      </c>
      <c r="H379" s="19">
        <f>G379/G378</f>
        <v>0.67598188938047377</v>
      </c>
    </row>
    <row r="380" spans="1:8" x14ac:dyDescent="0.2">
      <c r="A380" s="34"/>
      <c r="B380" s="35" t="s">
        <v>5</v>
      </c>
      <c r="C380" s="22">
        <v>6869.1</v>
      </c>
      <c r="D380" s="23">
        <f>C380/C378</f>
        <v>0.33173961547934683</v>
      </c>
      <c r="E380" s="22">
        <v>652.29999999999995</v>
      </c>
      <c r="F380" s="24">
        <f>E380/E378</f>
        <v>0.26023298491981167</v>
      </c>
      <c r="G380" s="25">
        <f>C380+E380</f>
        <v>7521.4000000000005</v>
      </c>
      <c r="H380" s="26">
        <f>G380/G378</f>
        <v>0.32401811061952623</v>
      </c>
    </row>
    <row r="381" spans="1:8" x14ac:dyDescent="0.2">
      <c r="A381" s="32" t="s">
        <v>10</v>
      </c>
      <c r="B381" s="33" t="s">
        <v>3</v>
      </c>
      <c r="C381" s="9">
        <f>C382+C383</f>
        <v>4377.6000000000004</v>
      </c>
      <c r="D381" s="10">
        <f>D382+D383</f>
        <v>0.99999999999999989</v>
      </c>
      <c r="E381" s="9">
        <f>E382+E383</f>
        <v>694.8</v>
      </c>
      <c r="F381" s="11">
        <f>F382+F383</f>
        <v>1</v>
      </c>
      <c r="G381" s="12">
        <f>G382+G383</f>
        <v>5072.3999999999996</v>
      </c>
      <c r="H381" s="13">
        <f>G381/G381</f>
        <v>1</v>
      </c>
    </row>
    <row r="382" spans="1:8" x14ac:dyDescent="0.2">
      <c r="A382" s="32"/>
      <c r="B382" s="33" t="s">
        <v>4</v>
      </c>
      <c r="C382" s="15">
        <v>4049.1</v>
      </c>
      <c r="D382" s="16">
        <f>C382/C381</f>
        <v>0.92495888157894723</v>
      </c>
      <c r="E382" s="15">
        <v>638.79999999999995</v>
      </c>
      <c r="F382" s="17">
        <f>E382/E381</f>
        <v>0.91940126655152565</v>
      </c>
      <c r="G382" s="18">
        <f>C382+E382</f>
        <v>4687.8999999999996</v>
      </c>
      <c r="H382" s="19">
        <f>G382/G381</f>
        <v>0.92419761848434667</v>
      </c>
    </row>
    <row r="383" spans="1:8" x14ac:dyDescent="0.2">
      <c r="A383" s="34"/>
      <c r="B383" s="35" t="s">
        <v>5</v>
      </c>
      <c r="C383" s="22">
        <v>328.5</v>
      </c>
      <c r="D383" s="23">
        <f>C383/C381</f>
        <v>7.5041118421052627E-2</v>
      </c>
      <c r="E383" s="22">
        <v>56</v>
      </c>
      <c r="F383" s="24">
        <f>E383/E381</f>
        <v>8.0598733448474388E-2</v>
      </c>
      <c r="G383" s="25">
        <f>C383+E383</f>
        <v>384.5</v>
      </c>
      <c r="H383" s="26">
        <f>G383/G381</f>
        <v>7.5802381515653341E-2</v>
      </c>
    </row>
    <row r="384" spans="1:8" x14ac:dyDescent="0.2">
      <c r="A384" s="32" t="s">
        <v>11</v>
      </c>
      <c r="B384" s="33" t="s">
        <v>3</v>
      </c>
      <c r="C384" s="9">
        <f>C385+C386</f>
        <v>5213.6000000000004</v>
      </c>
      <c r="D384" s="10">
        <f>D385+D386</f>
        <v>0.99999999999999989</v>
      </c>
      <c r="E384" s="9">
        <f>E385+E386</f>
        <v>2357.6</v>
      </c>
      <c r="F384" s="11">
        <f>F385+F386</f>
        <v>1</v>
      </c>
      <c r="G384" s="12">
        <f>G385+G386</f>
        <v>7571.2</v>
      </c>
      <c r="H384" s="13">
        <f>G384/G384</f>
        <v>1</v>
      </c>
    </row>
    <row r="385" spans="1:8" x14ac:dyDescent="0.2">
      <c r="A385" s="32"/>
      <c r="B385" s="33" t="s">
        <v>4</v>
      </c>
      <c r="C385" s="15">
        <v>4730</v>
      </c>
      <c r="D385" s="16">
        <f>C385/C384</f>
        <v>0.90724259628663484</v>
      </c>
      <c r="E385" s="15">
        <v>2053</v>
      </c>
      <c r="F385" s="17">
        <f>E385/E384</f>
        <v>0.87080081438751278</v>
      </c>
      <c r="G385" s="18">
        <f>C385+E385</f>
        <v>6783</v>
      </c>
      <c r="H385" s="19">
        <f>G385/G384</f>
        <v>0.89589497041420119</v>
      </c>
    </row>
    <row r="386" spans="1:8" x14ac:dyDescent="0.2">
      <c r="A386" s="34"/>
      <c r="B386" s="35" t="s">
        <v>5</v>
      </c>
      <c r="C386" s="22">
        <v>483.6</v>
      </c>
      <c r="D386" s="23">
        <f>C386/C384</f>
        <v>9.275740371336505E-2</v>
      </c>
      <c r="E386" s="22">
        <v>304.60000000000002</v>
      </c>
      <c r="F386" s="24">
        <f>E386/E384</f>
        <v>0.12919918561248728</v>
      </c>
      <c r="G386" s="25">
        <f>C386+E386</f>
        <v>788.2</v>
      </c>
      <c r="H386" s="26">
        <f>G386/G384</f>
        <v>0.10410502958579883</v>
      </c>
    </row>
    <row r="387" spans="1:8" x14ac:dyDescent="0.2">
      <c r="A387" s="32" t="s">
        <v>12</v>
      </c>
      <c r="B387" s="33" t="s">
        <v>3</v>
      </c>
      <c r="C387" s="9">
        <f>C388+C389</f>
        <v>477.06</v>
      </c>
      <c r="D387" s="10">
        <f>D388+D389</f>
        <v>1</v>
      </c>
      <c r="E387" s="9">
        <f>E388+E389</f>
        <v>1852.47</v>
      </c>
      <c r="F387" s="11">
        <f>F388+F389</f>
        <v>1</v>
      </c>
      <c r="G387" s="12">
        <f>G388+G389</f>
        <v>2329.5299999999997</v>
      </c>
      <c r="H387" s="13">
        <f>G387/G387</f>
        <v>1</v>
      </c>
    </row>
    <row r="388" spans="1:8" x14ac:dyDescent="0.2">
      <c r="A388" s="32"/>
      <c r="B388" s="33" t="s">
        <v>4</v>
      </c>
      <c r="C388" s="15">
        <v>430.71</v>
      </c>
      <c r="D388" s="16">
        <f>C388/C387</f>
        <v>0.90284240975977859</v>
      </c>
      <c r="E388" s="15">
        <v>1665.14</v>
      </c>
      <c r="F388" s="17">
        <f>E388/E387</f>
        <v>0.89887555533962771</v>
      </c>
      <c r="G388" s="18">
        <f>C388+E388</f>
        <v>2095.85</v>
      </c>
      <c r="H388" s="19">
        <f>G388/G387</f>
        <v>0.89968791988083441</v>
      </c>
    </row>
    <row r="389" spans="1:8" x14ac:dyDescent="0.2">
      <c r="A389" s="34"/>
      <c r="B389" s="35" t="s">
        <v>5</v>
      </c>
      <c r="C389" s="22">
        <v>46.35</v>
      </c>
      <c r="D389" s="23">
        <f>C389/C387</f>
        <v>9.7157590240221359E-2</v>
      </c>
      <c r="E389" s="22">
        <v>187.33</v>
      </c>
      <c r="F389" s="24">
        <f>E389/E387</f>
        <v>0.10112444466037238</v>
      </c>
      <c r="G389" s="25">
        <f>C389+E389</f>
        <v>233.68</v>
      </c>
      <c r="H389" s="26">
        <f>G389/G387</f>
        <v>0.10031208011916569</v>
      </c>
    </row>
    <row r="390" spans="1:8" x14ac:dyDescent="0.2">
      <c r="A390" s="32" t="s">
        <v>13</v>
      </c>
      <c r="B390" s="33" t="s">
        <v>3</v>
      </c>
      <c r="C390" s="9">
        <f>C391+C392</f>
        <v>30774.559999999998</v>
      </c>
      <c r="D390" s="10">
        <f>D391+D392</f>
        <v>1</v>
      </c>
      <c r="E390" s="9">
        <f>E391+E392</f>
        <v>7411.4700000000012</v>
      </c>
      <c r="F390" s="11">
        <f>F391+F392</f>
        <v>1</v>
      </c>
      <c r="G390" s="12">
        <f>G391+G392</f>
        <v>38186.03</v>
      </c>
      <c r="H390" s="13">
        <f>G390/G390</f>
        <v>1</v>
      </c>
    </row>
    <row r="391" spans="1:8" x14ac:dyDescent="0.2">
      <c r="A391" s="32"/>
      <c r="B391" s="33" t="s">
        <v>4</v>
      </c>
      <c r="C391" s="15">
        <f>C379+C382+C385+C388</f>
        <v>23047.01</v>
      </c>
      <c r="D391" s="16">
        <f>C391/C390</f>
        <v>0.74889811584633537</v>
      </c>
      <c r="E391" s="15">
        <f>E379+E382+E385+E388</f>
        <v>6211.2400000000007</v>
      </c>
      <c r="F391" s="17">
        <f>E391/E390</f>
        <v>0.83805776721756953</v>
      </c>
      <c r="G391" s="18">
        <f>C391+E391</f>
        <v>29258.25</v>
      </c>
      <c r="H391" s="19">
        <f>G391/G390</f>
        <v>0.76620298051407809</v>
      </c>
    </row>
    <row r="392" spans="1:8" x14ac:dyDescent="0.2">
      <c r="A392" s="36"/>
      <c r="B392" s="37" t="s">
        <v>5</v>
      </c>
      <c r="C392" s="29">
        <f>C380+C383+C386+C389</f>
        <v>7727.5500000000011</v>
      </c>
      <c r="D392" s="38">
        <f>C392/C390</f>
        <v>0.25110188415366463</v>
      </c>
      <c r="E392" s="29">
        <f>E380+E383+E386+E389</f>
        <v>1200.23</v>
      </c>
      <c r="F392" s="39">
        <f>E392/E390</f>
        <v>0.16194223278243045</v>
      </c>
      <c r="G392" s="30">
        <f>C392+E392</f>
        <v>8927.7800000000007</v>
      </c>
      <c r="H392" s="40">
        <f>G392/G390</f>
        <v>0.23379701948592196</v>
      </c>
    </row>
    <row r="393" spans="1:8" ht="15" x14ac:dyDescent="0.25">
      <c r="A393" s="41" t="s">
        <v>9</v>
      </c>
      <c r="B393" s="5"/>
      <c r="C393" s="5"/>
      <c r="D393" s="5"/>
      <c r="E393" s="5"/>
      <c r="F393" s="5"/>
      <c r="G393" s="5"/>
      <c r="H393" s="6"/>
    </row>
    <row r="394" spans="1:8" x14ac:dyDescent="0.2">
      <c r="A394" s="31" t="s">
        <v>8</v>
      </c>
      <c r="B394" s="7" t="s">
        <v>3</v>
      </c>
      <c r="C394" s="9">
        <f>C395+C396</f>
        <v>20302</v>
      </c>
      <c r="D394" s="10">
        <f>D395+D396</f>
        <v>1</v>
      </c>
      <c r="E394" s="9">
        <f>E395+E396</f>
        <v>2580</v>
      </c>
      <c r="F394" s="11">
        <f>F395+F396</f>
        <v>1</v>
      </c>
      <c r="G394" s="12">
        <f>G395+G396</f>
        <v>22882</v>
      </c>
      <c r="H394" s="13">
        <f>G394/G394</f>
        <v>1</v>
      </c>
    </row>
    <row r="395" spans="1:8" x14ac:dyDescent="0.2">
      <c r="A395" s="32"/>
      <c r="B395" s="33" t="s">
        <v>4</v>
      </c>
      <c r="C395" s="15">
        <v>13755</v>
      </c>
      <c r="D395" s="16">
        <f>C395/C394</f>
        <v>0.67751945621121068</v>
      </c>
      <c r="E395" s="15">
        <v>1912</v>
      </c>
      <c r="F395" s="17">
        <f>E395/E394</f>
        <v>0.74108527131782942</v>
      </c>
      <c r="G395" s="18">
        <f>C395+E395</f>
        <v>15667</v>
      </c>
      <c r="H395" s="19">
        <f>G395/G394</f>
        <v>0.68468665326457478</v>
      </c>
    </row>
    <row r="396" spans="1:8" x14ac:dyDescent="0.2">
      <c r="A396" s="34"/>
      <c r="B396" s="35" t="s">
        <v>5</v>
      </c>
      <c r="C396" s="22">
        <v>6547</v>
      </c>
      <c r="D396" s="23">
        <f>C396/C394</f>
        <v>0.32248054378878926</v>
      </c>
      <c r="E396" s="22">
        <v>668</v>
      </c>
      <c r="F396" s="24">
        <f>E396/E394</f>
        <v>0.25891472868217053</v>
      </c>
      <c r="G396" s="25">
        <f>C396+E396</f>
        <v>7215</v>
      </c>
      <c r="H396" s="26">
        <f>G396/G394</f>
        <v>0.31531334673542522</v>
      </c>
    </row>
    <row r="397" spans="1:8" x14ac:dyDescent="0.2">
      <c r="A397" s="32" t="s">
        <v>10</v>
      </c>
      <c r="B397" s="33" t="s">
        <v>3</v>
      </c>
      <c r="C397" s="9">
        <f>C398+C399</f>
        <v>4236.3999999999996</v>
      </c>
      <c r="D397" s="10">
        <f>D398+D399</f>
        <v>1</v>
      </c>
      <c r="E397" s="9">
        <f>E398+E399</f>
        <v>731.7</v>
      </c>
      <c r="F397" s="11">
        <f>F398+F399</f>
        <v>1</v>
      </c>
      <c r="G397" s="12">
        <f>G398+G399</f>
        <v>4968.0999999999995</v>
      </c>
      <c r="H397" s="13">
        <f>G397/G397</f>
        <v>1</v>
      </c>
    </row>
    <row r="398" spans="1:8" x14ac:dyDescent="0.2">
      <c r="A398" s="32"/>
      <c r="B398" s="33" t="s">
        <v>4</v>
      </c>
      <c r="C398" s="15">
        <v>3923.5</v>
      </c>
      <c r="D398" s="16">
        <f>C398/C397</f>
        <v>0.926140118968936</v>
      </c>
      <c r="E398" s="15">
        <v>678.2</v>
      </c>
      <c r="F398" s="17">
        <f>E398/E397</f>
        <v>0.92688260215935492</v>
      </c>
      <c r="G398" s="18">
        <f>C398+E398</f>
        <v>4601.7</v>
      </c>
      <c r="H398" s="19">
        <f>G398/G397</f>
        <v>0.92624947162899307</v>
      </c>
    </row>
    <row r="399" spans="1:8" x14ac:dyDescent="0.2">
      <c r="A399" s="34"/>
      <c r="B399" s="35" t="s">
        <v>5</v>
      </c>
      <c r="C399" s="22">
        <v>312.89999999999998</v>
      </c>
      <c r="D399" s="23">
        <f>C399/C397</f>
        <v>7.3859881031064112E-2</v>
      </c>
      <c r="E399" s="22">
        <v>53.5</v>
      </c>
      <c r="F399" s="24">
        <f>E399/E397</f>
        <v>7.3117397840645068E-2</v>
      </c>
      <c r="G399" s="25">
        <f>C399+E399</f>
        <v>366.4</v>
      </c>
      <c r="H399" s="26">
        <f>G399/G397</f>
        <v>7.3750528371007026E-2</v>
      </c>
    </row>
    <row r="400" spans="1:8" x14ac:dyDescent="0.2">
      <c r="A400" s="32" t="s">
        <v>11</v>
      </c>
      <c r="B400" s="33" t="s">
        <v>3</v>
      </c>
      <c r="C400" s="9">
        <f>C401+C402</f>
        <v>4903.7999999999993</v>
      </c>
      <c r="D400" s="10">
        <f>D401+D402</f>
        <v>1</v>
      </c>
      <c r="E400" s="9">
        <f>E401+E402</f>
        <v>2348.6999999999998</v>
      </c>
      <c r="F400" s="11">
        <f>F401+F402</f>
        <v>1</v>
      </c>
      <c r="G400" s="12">
        <f>G401+G402</f>
        <v>7252.4999999999991</v>
      </c>
      <c r="H400" s="13">
        <f>G400/G400</f>
        <v>1</v>
      </c>
    </row>
    <row r="401" spans="1:8" x14ac:dyDescent="0.2">
      <c r="A401" s="32"/>
      <c r="B401" s="33" t="s">
        <v>4</v>
      </c>
      <c r="C401" s="15">
        <v>4562.8999999999996</v>
      </c>
      <c r="D401" s="16">
        <f>C401/C400</f>
        <v>0.93048248297238878</v>
      </c>
      <c r="E401" s="15">
        <v>2037.7</v>
      </c>
      <c r="F401" s="17">
        <f>E401/E400</f>
        <v>0.86758632434964034</v>
      </c>
      <c r="G401" s="18">
        <f>C401+E401</f>
        <v>6600.5999999999995</v>
      </c>
      <c r="H401" s="19">
        <f>G401/G400</f>
        <v>0.91011375387797311</v>
      </c>
    </row>
    <row r="402" spans="1:8" x14ac:dyDescent="0.2">
      <c r="A402" s="34"/>
      <c r="B402" s="35" t="s">
        <v>5</v>
      </c>
      <c r="C402" s="22">
        <v>340.9</v>
      </c>
      <c r="D402" s="23">
        <f>C402/C400</f>
        <v>6.9517517027611248E-2</v>
      </c>
      <c r="E402" s="22">
        <v>311</v>
      </c>
      <c r="F402" s="24">
        <f>E402/E400</f>
        <v>0.13241367565035977</v>
      </c>
      <c r="G402" s="25">
        <f>C402+E402</f>
        <v>651.9</v>
      </c>
      <c r="H402" s="26">
        <f>G402/G400</f>
        <v>8.9886246122026892E-2</v>
      </c>
    </row>
    <row r="403" spans="1:8" x14ac:dyDescent="0.2">
      <c r="A403" s="32" t="s">
        <v>12</v>
      </c>
      <c r="B403" s="33" t="s">
        <v>3</v>
      </c>
      <c r="C403" s="9">
        <f>C404+C405</f>
        <v>603.45000000000005</v>
      </c>
      <c r="D403" s="10">
        <f>D404+D405</f>
        <v>1</v>
      </c>
      <c r="E403" s="9">
        <f>E404+E405</f>
        <v>1756.54</v>
      </c>
      <c r="F403" s="11">
        <f>F404+F405</f>
        <v>1</v>
      </c>
      <c r="G403" s="12">
        <f>G404+G405</f>
        <v>2359.9900000000002</v>
      </c>
      <c r="H403" s="13">
        <f>G403/G403</f>
        <v>1</v>
      </c>
    </row>
    <row r="404" spans="1:8" x14ac:dyDescent="0.2">
      <c r="A404" s="32"/>
      <c r="B404" s="33" t="s">
        <v>4</v>
      </c>
      <c r="C404" s="15">
        <v>550.45000000000005</v>
      </c>
      <c r="D404" s="16">
        <f>C404/C403</f>
        <v>0.91217167950948708</v>
      </c>
      <c r="E404" s="15">
        <v>1551.74</v>
      </c>
      <c r="F404" s="17">
        <f>E404/E403</f>
        <v>0.88340715269791747</v>
      </c>
      <c r="G404" s="18">
        <f>C404+E404</f>
        <v>2102.19</v>
      </c>
      <c r="H404" s="19">
        <f>G404/G403</f>
        <v>0.89076224899258039</v>
      </c>
    </row>
    <row r="405" spans="1:8" x14ac:dyDescent="0.2">
      <c r="A405" s="34"/>
      <c r="B405" s="35" t="s">
        <v>5</v>
      </c>
      <c r="C405" s="22">
        <v>53</v>
      </c>
      <c r="D405" s="23">
        <f>C405/C403</f>
        <v>8.7828320490512882E-2</v>
      </c>
      <c r="E405" s="22">
        <v>204.8</v>
      </c>
      <c r="F405" s="24">
        <f>E405/E403</f>
        <v>0.11659284730208251</v>
      </c>
      <c r="G405" s="25">
        <f>C405+E405</f>
        <v>257.8</v>
      </c>
      <c r="H405" s="26">
        <f>G405/G403</f>
        <v>0.10923775100741952</v>
      </c>
    </row>
    <row r="406" spans="1:8" x14ac:dyDescent="0.2">
      <c r="A406" s="32" t="s">
        <v>13</v>
      </c>
      <c r="B406" s="33" t="s">
        <v>3</v>
      </c>
      <c r="C406" s="9">
        <f>C407+C408</f>
        <v>30045.65</v>
      </c>
      <c r="D406" s="10">
        <f>D407+D408</f>
        <v>1</v>
      </c>
      <c r="E406" s="9">
        <f>E407+E408</f>
        <v>7416.94</v>
      </c>
      <c r="F406" s="11">
        <f>F407+F408</f>
        <v>1</v>
      </c>
      <c r="G406" s="12">
        <f>G407+G408</f>
        <v>37462.589999999997</v>
      </c>
      <c r="H406" s="13">
        <f>G406/G406</f>
        <v>1</v>
      </c>
    </row>
    <row r="407" spans="1:8" x14ac:dyDescent="0.2">
      <c r="A407" s="32"/>
      <c r="B407" s="33" t="s">
        <v>4</v>
      </c>
      <c r="C407" s="15">
        <f>C395+C398+C401+C404</f>
        <v>22791.850000000002</v>
      </c>
      <c r="D407" s="16">
        <f>C407/C406</f>
        <v>0.75857403650778066</v>
      </c>
      <c r="E407" s="15">
        <f>E395+E398+E401+E404</f>
        <v>6179.6399999999994</v>
      </c>
      <c r="F407" s="17">
        <f>E407/E406</f>
        <v>0.83317918171105598</v>
      </c>
      <c r="G407" s="18">
        <f>C407+E407</f>
        <v>28971.49</v>
      </c>
      <c r="H407" s="19">
        <f>G407/G406</f>
        <v>0.77334455519492928</v>
      </c>
    </row>
    <row r="408" spans="1:8" x14ac:dyDescent="0.2">
      <c r="A408" s="36"/>
      <c r="B408" s="37" t="s">
        <v>5</v>
      </c>
      <c r="C408" s="29">
        <f>C396+C399+C402+C405</f>
        <v>7253.7999999999993</v>
      </c>
      <c r="D408" s="38">
        <f>C408/C406</f>
        <v>0.24142596349221931</v>
      </c>
      <c r="E408" s="29">
        <f>E396+E399+E402+E405</f>
        <v>1237.3</v>
      </c>
      <c r="F408" s="39">
        <f>E408/E406</f>
        <v>0.16682081828894396</v>
      </c>
      <c r="G408" s="30">
        <f>C408+E408</f>
        <v>8491.0999999999985</v>
      </c>
      <c r="H408" s="40">
        <f>G408/G406</f>
        <v>0.22665544480507085</v>
      </c>
    </row>
  </sheetData>
  <mergeCells count="3">
    <mergeCell ref="C6:D6"/>
    <mergeCell ref="E6:F6"/>
    <mergeCell ref="G6:H6"/>
  </mergeCells>
  <pageMargins left="0.7" right="0.7" top="0.7" bottom="0.75" header="0.3" footer="0.3"/>
  <pageSetup scale="86" orientation="portrait" r:id="rId1"/>
  <headerFooter>
    <oddFooter>&amp;L&amp;8Students at the Anschutz Medical Campus typically take more than 30 credit hours in a year.  Therefore, the CCHE formula overestimates FTE for AMC.  
Prepared by the University of Colorado System Office of Institutional Research.  www.cu.edu/ir</oddFooter>
  </headerFooter>
  <rowBreaks count="7" manualBreakCount="7">
    <brk id="71" max="7" man="1"/>
    <brk id="119" max="7" man="1"/>
    <brk id="168" max="7" man="1"/>
    <brk id="216" max="7" man="1"/>
    <brk id="264" max="7" man="1"/>
    <brk id="312" max="7" man="1"/>
    <brk id="39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Student FTE by FY</vt:lpstr>
      <vt:lpstr>Student FTE</vt:lpstr>
      <vt:lpstr>'Student FTE'!Print_Area</vt:lpstr>
      <vt:lpstr>'Student FTE'!Print_Titles</vt:lpstr>
      <vt:lpstr>'Student FTE by FY'!Print_Titles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Allred</dc:creator>
  <cp:lastModifiedBy>Ryan Allred</cp:lastModifiedBy>
  <cp:lastPrinted>2023-10-04T14:43:15Z</cp:lastPrinted>
  <dcterms:created xsi:type="dcterms:W3CDTF">2010-03-09T21:49:42Z</dcterms:created>
  <dcterms:modified xsi:type="dcterms:W3CDTF">2024-08-08T21:20:19Z</dcterms:modified>
</cp:coreProperties>
</file>