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Sponsored Research\"/>
    </mc:Choice>
  </mc:AlternateContent>
  <bookViews>
    <workbookView xWindow="0" yWindow="0" windowWidth="28800" windowHeight="12000"/>
  </bookViews>
  <sheets>
    <sheet name="FY 2023" sheetId="22" r:id="rId1"/>
    <sheet name="FY 2022" sheetId="21" r:id="rId2"/>
    <sheet name="FY 2021" sheetId="20" r:id="rId3"/>
    <sheet name="FY 2020" sheetId="19" r:id="rId4"/>
    <sheet name="FY 2019" sheetId="17" r:id="rId5"/>
    <sheet name="FY 2018" sheetId="16" r:id="rId6"/>
    <sheet name="FY 2017" sheetId="15" r:id="rId7"/>
    <sheet name="FY 2016" sheetId="14" r:id="rId8"/>
    <sheet name="FY 2015" sheetId="13" r:id="rId9"/>
    <sheet name="FY 2014" sheetId="12" r:id="rId10"/>
    <sheet name="FY 2013" sheetId="11" r:id="rId11"/>
    <sheet name="FY 2012" sheetId="10" r:id="rId12"/>
    <sheet name="FY 2011" sheetId="9" r:id="rId13"/>
    <sheet name="FY 2010" sheetId="5" r:id="rId14"/>
  </sheets>
  <definedNames>
    <definedName name="_xlnm.Print_Area" localSheetId="13">'FY 2010'!$A$1:$F$38</definedName>
    <definedName name="_xlnm.Print_Area" localSheetId="12">'FY 2011'!$A$1:$F$37</definedName>
    <definedName name="_xlnm.Print_Area" localSheetId="11">'FY 2012'!$A$1:$F$37</definedName>
    <definedName name="_xlnm.Print_Area" localSheetId="10">'FY 2013'!$A$1:$F$37</definedName>
    <definedName name="_xlnm.Print_Area" localSheetId="9">'FY 2014'!$A$1:$F$37</definedName>
    <definedName name="_xlnm.Print_Area" localSheetId="8">'FY 2015'!$A$1:$F$37</definedName>
    <definedName name="_xlnm.Print_Area" localSheetId="7">'FY 2016'!$A$1:$F$37</definedName>
    <definedName name="_xlnm.Print_Area" localSheetId="6">'FY 2017'!$A$1:$F$38</definedName>
    <definedName name="_xlnm.Print_Area" localSheetId="5">'FY 2018'!$A$1:$F$38</definedName>
    <definedName name="_xlnm.Print_Area" localSheetId="4">'FY 2019'!$A$1:$F$39</definedName>
    <definedName name="_xlnm.Print_Area" localSheetId="3">'FY 2020'!$A$1:$F$39</definedName>
    <definedName name="_xlnm.Print_Area" localSheetId="2">'FY 2021'!$A$1:$F$39</definedName>
    <definedName name="_xlnm.Print_Area" localSheetId="1">'FY 2022'!$A$1:$F$39</definedName>
    <definedName name="_xlnm.Print_Area" localSheetId="0">'FY 2023'!$A$1:$F$39</definedName>
  </definedNames>
  <calcPr calcId="162913"/>
</workbook>
</file>

<file path=xl/calcChain.xml><?xml version="1.0" encoding="utf-8"?>
<calcChain xmlns="http://schemas.openxmlformats.org/spreadsheetml/2006/main">
  <c r="F14" i="14" l="1"/>
  <c r="F13" i="14"/>
  <c r="F12" i="14"/>
  <c r="F11" i="14"/>
  <c r="F10" i="14"/>
  <c r="F9" i="14"/>
  <c r="F8" i="14"/>
  <c r="F7" i="14"/>
  <c r="F6" i="14"/>
  <c r="F5" i="14"/>
  <c r="E4" i="14"/>
  <c r="E15" i="14"/>
  <c r="D4" i="14"/>
  <c r="D15" i="14"/>
  <c r="C4" i="14"/>
  <c r="C15" i="14"/>
  <c r="B4" i="14"/>
  <c r="B15" i="14"/>
  <c r="F15" i="14"/>
  <c r="F4" i="14"/>
  <c r="F14" i="13"/>
  <c r="F13" i="13"/>
  <c r="F12" i="13"/>
  <c r="F11" i="13"/>
  <c r="F10" i="13"/>
  <c r="F9" i="13"/>
  <c r="F8" i="13"/>
  <c r="F7" i="13"/>
  <c r="F6" i="13"/>
  <c r="F5" i="13"/>
  <c r="E4" i="13"/>
  <c r="E15" i="13" s="1"/>
  <c r="D4" i="13"/>
  <c r="D15" i="13" s="1"/>
  <c r="C4" i="13"/>
  <c r="C15" i="13" s="1"/>
  <c r="B4" i="13"/>
  <c r="B15" i="13"/>
  <c r="F14" i="12"/>
  <c r="F13" i="12"/>
  <c r="F12" i="12"/>
  <c r="F11" i="12"/>
  <c r="F10" i="12"/>
  <c r="F9" i="12"/>
  <c r="F8" i="12"/>
  <c r="F7" i="12"/>
  <c r="F6" i="12"/>
  <c r="F5" i="12"/>
  <c r="E4" i="12"/>
  <c r="E15" i="12" s="1"/>
  <c r="D4" i="12"/>
  <c r="D15" i="12" s="1"/>
  <c r="C4" i="12"/>
  <c r="B4" i="12"/>
  <c r="B15" i="12"/>
  <c r="F14" i="11"/>
  <c r="F13" i="11"/>
  <c r="F12" i="11"/>
  <c r="F11" i="11"/>
  <c r="F10" i="11"/>
  <c r="F9" i="11"/>
  <c r="B8" i="11"/>
  <c r="F8" i="11"/>
  <c r="F7" i="11"/>
  <c r="F6" i="11"/>
  <c r="F5" i="11"/>
  <c r="E4" i="11"/>
  <c r="E15" i="11" s="1"/>
  <c r="D4" i="11"/>
  <c r="D15" i="11" s="1"/>
  <c r="C4" i="11"/>
  <c r="C15" i="11" s="1"/>
  <c r="B4" i="11"/>
  <c r="B15" i="11" s="1"/>
  <c r="F15" i="11" l="1"/>
  <c r="F4" i="11"/>
  <c r="F4" i="12"/>
  <c r="C15" i="12"/>
  <c r="F15" i="12" s="1"/>
  <c r="F15" i="13"/>
  <c r="F4" i="13"/>
</calcChain>
</file>

<file path=xl/sharedStrings.xml><?xml version="1.0" encoding="utf-8"?>
<sst xmlns="http://schemas.openxmlformats.org/spreadsheetml/2006/main" count="285" uniqueCount="39">
  <si>
    <t>Education</t>
  </si>
  <si>
    <t>Federal</t>
  </si>
  <si>
    <t>Commerce</t>
  </si>
  <si>
    <t>Total</t>
  </si>
  <si>
    <t>Denver</t>
  </si>
  <si>
    <t>Boulder</t>
  </si>
  <si>
    <t>Colorado Springs</t>
  </si>
  <si>
    <t>Energy</t>
  </si>
  <si>
    <t>Other Federal</t>
  </si>
  <si>
    <t>Anschutz</t>
  </si>
  <si>
    <t>Award Sponsor</t>
  </si>
  <si>
    <t>CU total</t>
  </si>
  <si>
    <t>Veterans Affairs</t>
  </si>
  <si>
    <t>Defense</t>
  </si>
  <si>
    <t>Health and Human Services</t>
  </si>
  <si>
    <t>NASA</t>
  </si>
  <si>
    <t>National Science Foundation</t>
  </si>
  <si>
    <t>Non-Federal</t>
  </si>
  <si>
    <t>FY 2012-13 Sponsored Research Awards</t>
  </si>
  <si>
    <t xml:space="preserve"> Denver</t>
  </si>
  <si>
    <t>FY 2011-12 Sponsored Research Awards</t>
  </si>
  <si>
    <t>FY 2010-11 Sponsored Research Awards</t>
  </si>
  <si>
    <t>FY 2009-10 Sponsored Research Awards</t>
  </si>
  <si>
    <t>FY 2013-14 Sponsored Research Awards</t>
  </si>
  <si>
    <t>FY 2014-15 Sponsored Research Awards</t>
  </si>
  <si>
    <t>FY 2015-16 Sponsored Research Awards</t>
  </si>
  <si>
    <t>FY 2016-17 Sponsored Research Awards</t>
  </si>
  <si>
    <t>Summary prepared by CU System Institutional Research</t>
  </si>
  <si>
    <t>Source: Campus Offices of Grants &amp; Contracts</t>
  </si>
  <si>
    <t>FY 2017-18 Sponsored Research Awards</t>
  </si>
  <si>
    <t>FY 2018-19 Sponsored Research Awards</t>
  </si>
  <si>
    <t>FY 2019-20 Sponsored Research Awards</t>
  </si>
  <si>
    <t>Note: Total does not include CU Foundation gifts supporting research ($20.7 million at Boulder, $163.2 million at Anschutz)</t>
  </si>
  <si>
    <t>Note: Total does not include CU Foundation gifts supporting research ($56.5 million at Boulder, $252.2 million at Anschutz)</t>
  </si>
  <si>
    <t>FY 2020-21 Sponsored Research Awards</t>
  </si>
  <si>
    <t>Note: Total does not include CU Foundation gifts supporting research ($32.6 million at Boulder, $116.1 million at Anschutz)</t>
  </si>
  <si>
    <t>FY 2021-22 Sponsored Research Awards</t>
  </si>
  <si>
    <t>Note: Total does not include CU Foundation gifts supporting research</t>
  </si>
  <si>
    <t>FY 2022-23 Sponsored Research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</si>
</sst>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3" xfId="0" applyFont="1" applyFill="1" applyBorder="1"/>
    <xf numFmtId="164" fontId="3" fillId="0" borderId="4" xfId="1" applyNumberFormat="1" applyFont="1" applyFill="1" applyBorder="1"/>
    <xf numFmtId="164" fontId="3" fillId="0" borderId="3" xfId="1" applyNumberFormat="1" applyFont="1" applyFill="1" applyBorder="1"/>
    <xf numFmtId="0" fontId="3" fillId="0" borderId="3" xfId="0" applyFont="1" applyBorder="1" applyAlignment="1">
      <alignment horizontal="left" indent="2"/>
    </xf>
    <xf numFmtId="164" fontId="3" fillId="0" borderId="4" xfId="1" applyNumberFormat="1" applyFont="1" applyBorder="1"/>
    <xf numFmtId="164" fontId="3" fillId="0" borderId="3" xfId="1" applyNumberFormat="1" applyFont="1" applyBorder="1"/>
    <xf numFmtId="0" fontId="3" fillId="0" borderId="3" xfId="0" applyFont="1" applyBorder="1"/>
    <xf numFmtId="0" fontId="4" fillId="0" borderId="5" xfId="0" applyFont="1" applyBorder="1"/>
    <xf numFmtId="164" fontId="4" fillId="0" borderId="6" xfId="1" applyNumberFormat="1" applyFont="1" applyBorder="1"/>
    <xf numFmtId="164" fontId="4" fillId="0" borderId="5" xfId="1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64" fontId="4" fillId="0" borderId="5" xfId="1" applyNumberFormat="1" applyFont="1" applyFill="1" applyBorder="1"/>
    <xf numFmtId="0" fontId="5" fillId="0" borderId="0" xfId="0" applyFont="1"/>
    <xf numFmtId="164" fontId="3" fillId="0" borderId="0" xfId="0" applyNumberFormat="1" applyFont="1"/>
    <xf numFmtId="0" fontId="3" fillId="0" borderId="3" xfId="0" applyFont="1" applyFill="1" applyBorder="1" applyAlignment="1">
      <alignment horizontal="left" indent="2"/>
    </xf>
    <xf numFmtId="0" fontId="3" fillId="0" borderId="3" xfId="0" applyFont="1" applyBorder="1" applyAlignment="1">
      <alignment horizontal="left"/>
    </xf>
    <xf numFmtId="164" fontId="3" fillId="0" borderId="0" xfId="1" applyNumberFormat="1" applyFont="1" applyBorder="1"/>
    <xf numFmtId="0" fontId="3" fillId="0" borderId="0" xfId="0" applyFont="1" applyBorder="1"/>
    <xf numFmtId="164" fontId="3" fillId="0" borderId="0" xfId="1" applyNumberFormat="1" applyFont="1" applyFill="1" applyBorder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Border="1"/>
    <xf numFmtId="44" fontId="6" fillId="0" borderId="0" xfId="0" applyNumberFormat="1" applyFont="1" applyBorder="1"/>
    <xf numFmtId="0" fontId="3" fillId="0" borderId="7" xfId="0" applyFont="1" applyBorder="1"/>
    <xf numFmtId="0" fontId="4" fillId="0" borderId="3" xfId="0" applyFont="1" applyFill="1" applyBorder="1"/>
    <xf numFmtId="164" fontId="4" fillId="0" borderId="4" xfId="1" applyNumberFormat="1" applyFont="1" applyFill="1" applyBorder="1"/>
    <xf numFmtId="0" fontId="3" fillId="0" borderId="0" xfId="0" applyFont="1" applyAlignment="1">
      <alignment horizontal="left" vertical="top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FB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chemeClr val="tx1"/>
                </a:solidFill>
              </a:rPr>
              <a:t>FY 2022-23 Awards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091346417518702"/>
          <c:y val="9.3237308751040249E-2"/>
          <c:w val="0.42296642770399967"/>
          <c:h val="0.86398630049292624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AFF-47C5-AB66-056C8948ABDE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AFF-47C5-AB66-056C8948ABDE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AFF-47C5-AB66-056C8948ABDE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AFF-47C5-AB66-056C8948ABDE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AFF-47C5-AB66-056C8948ABDE}"/>
              </c:ext>
            </c:extLst>
          </c:dPt>
          <c:dPt>
            <c:idx val="5"/>
            <c:bubble3D val="0"/>
            <c:spPr>
              <a:solidFill>
                <a:srgbClr val="CFB87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AFF-47C5-AB66-056C8948ABDE}"/>
              </c:ext>
            </c:extLst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AFF-47C5-AB66-056C8948ABDE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AFF-47C5-AB66-056C8948ABDE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AFF-47C5-AB66-056C8948ABDE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AFF-47C5-AB66-056C8948ABDE}"/>
              </c:ext>
            </c:extLst>
          </c:dPt>
          <c:dLbls>
            <c:dLbl>
              <c:idx val="0"/>
              <c:layout>
                <c:manualLayout>
                  <c:x val="5.474616149974619E-2"/>
                  <c:y val="-8.839250821676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FF-47C5-AB66-056C8948ABDE}"/>
                </c:ext>
              </c:extLst>
            </c:dLbl>
            <c:dLbl>
              <c:idx val="1"/>
              <c:layout>
                <c:manualLayout>
                  <c:x val="2.657027708721919E-2"/>
                  <c:y val="-4.32698329592368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35405071612305"/>
                      <c:h val="8.50650952944005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AFF-47C5-AB66-056C8948ABDE}"/>
                </c:ext>
              </c:extLst>
            </c:dLbl>
            <c:dLbl>
              <c:idx val="2"/>
              <c:layout>
                <c:manualLayout>
                  <c:x val="4.008235438643544E-2"/>
                  <c:y val="-3.153276433925207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FF-47C5-AB66-056C8948ABDE}"/>
                </c:ext>
              </c:extLst>
            </c:dLbl>
            <c:dLbl>
              <c:idx val="3"/>
              <c:layout>
                <c:manualLayout>
                  <c:x val="4.858816155443256E-2"/>
                  <c:y val="-3.042186799820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AFF-47C5-AB66-056C8948ABDE}"/>
                </c:ext>
              </c:extLst>
            </c:dLbl>
            <c:dLbl>
              <c:idx val="4"/>
              <c:layout>
                <c:manualLayout>
                  <c:x val="2.2115798957966074E-2"/>
                  <c:y val="-1.370462838486652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AFF-47C5-AB66-056C8948ABDE}"/>
                </c:ext>
              </c:extLst>
            </c:dLbl>
            <c:dLbl>
              <c:idx val="5"/>
              <c:layout>
                <c:manualLayout>
                  <c:x val="-0.14020829601816259"/>
                  <c:y val="-0.26092823109142649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29968700581819"/>
                      <c:h val="0.124833723295522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AFF-47C5-AB66-056C8948ABDE}"/>
                </c:ext>
              </c:extLst>
            </c:dLbl>
            <c:dLbl>
              <c:idx val="6"/>
              <c:layout>
                <c:manualLayout>
                  <c:x val="-2.093369355953438E-2"/>
                  <c:y val="-4.5060673774499982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AFF-47C5-AB66-056C8948ABDE}"/>
                </c:ext>
              </c:extLst>
            </c:dLbl>
            <c:dLbl>
              <c:idx val="7"/>
              <c:layout>
                <c:manualLayout>
                  <c:x val="-4.1794962196889565E-2"/>
                  <c:y val="-2.880449395045131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AFF-47C5-AB66-056C8948ABDE}"/>
                </c:ext>
              </c:extLst>
            </c:dLbl>
            <c:dLbl>
              <c:idx val="8"/>
              <c:layout>
                <c:manualLayout>
                  <c:x val="-3.0932894582207073E-2"/>
                  <c:y val="-1.5546699955188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AFF-47C5-AB66-056C8948ABDE}"/>
                </c:ext>
              </c:extLst>
            </c:dLbl>
            <c:dLbl>
              <c:idx val="9"/>
              <c:layout>
                <c:manualLayout>
                  <c:x val="0.11288843334424264"/>
                  <c:y val="0.2387999644274319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AFF-47C5-AB66-056C8948ABDE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 2023'!$A$5:$A$14</c:f>
              <c:strCache>
                <c:ptCount val="10"/>
                <c:pt idx="0">
                  <c:v>Commerce</c:v>
                </c:pt>
                <c:pt idx="1">
                  <c:v>Veterans Affairs</c:v>
                </c:pt>
                <c:pt idx="2">
                  <c:v>Defense</c:v>
                </c:pt>
                <c:pt idx="3">
                  <c:v>Energy</c:v>
                </c:pt>
                <c:pt idx="4">
                  <c:v>Education</c:v>
                </c:pt>
                <c:pt idx="5">
                  <c:v>Health and Human Services</c:v>
                </c:pt>
                <c:pt idx="6">
                  <c:v>NASA</c:v>
                </c:pt>
                <c:pt idx="7">
                  <c:v>National Science Foundation</c:v>
                </c:pt>
                <c:pt idx="8">
                  <c:v>Other Federal</c:v>
                </c:pt>
                <c:pt idx="9">
                  <c:v>Non-Federal</c:v>
                </c:pt>
              </c:strCache>
            </c:strRef>
          </c:cat>
          <c:val>
            <c:numRef>
              <c:f>'FY 2023'!$F$5:$F$14</c:f>
              <c:numCache>
                <c:formatCode>_("$"* #,##0_);_("$"* \(#,##0\);_("$"* "-"??_);_(@_)</c:formatCode>
                <c:ptCount val="10"/>
                <c:pt idx="0">
                  <c:v>82955990</c:v>
                </c:pt>
                <c:pt idx="1">
                  <c:v>8458127</c:v>
                </c:pt>
                <c:pt idx="2">
                  <c:v>62756014</c:v>
                </c:pt>
                <c:pt idx="3">
                  <c:v>38266746</c:v>
                </c:pt>
                <c:pt idx="4">
                  <c:v>8123145</c:v>
                </c:pt>
                <c:pt idx="5">
                  <c:v>412941274</c:v>
                </c:pt>
                <c:pt idx="6">
                  <c:v>142333121</c:v>
                </c:pt>
                <c:pt idx="7">
                  <c:v>125903892</c:v>
                </c:pt>
                <c:pt idx="8">
                  <c:v>16916337</c:v>
                </c:pt>
                <c:pt idx="9">
                  <c:v>506941266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AFF-47C5-AB66-056C8948A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1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ysClr val="windowText" lastClr="000000"/>
                </a:solidFill>
              </a:rPr>
              <a:t>FY 2013-14 Awards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924C-4E9C-BAAB-9432ACAB3353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24C-4E9C-BAAB-9432ACAB3353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2-924C-4E9C-BAAB-9432ACAB3353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24C-4E9C-BAAB-9432ACAB3353}"/>
              </c:ext>
            </c:extLst>
          </c:dPt>
          <c:dPt>
            <c:idx val="4"/>
            <c:bubble3D val="0"/>
            <c:spPr>
              <a:solidFill>
                <a:srgbClr val="CFB87C"/>
              </a:solidFill>
            </c:spPr>
            <c:extLst>
              <c:ext xmlns:c16="http://schemas.microsoft.com/office/drawing/2014/chart" uri="{C3380CC4-5D6E-409C-BE32-E72D297353CC}">
                <c16:uniqueId val="{00000004-924C-4E9C-BAAB-9432ACAB3353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24C-4E9C-BAAB-9432ACAB3353}"/>
              </c:ext>
            </c:extLst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924C-4E9C-BAAB-9432ACAB3353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24C-4E9C-BAAB-9432ACAB3353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8-924C-4E9C-BAAB-9432ACAB3353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24C-4E9C-BAAB-9432ACAB3353}"/>
              </c:ext>
            </c:extLst>
          </c:dPt>
          <c:dLbls>
            <c:dLbl>
              <c:idx val="0"/>
              <c:layout>
                <c:manualLayout>
                  <c:x val="-6.3973425196850398E-2"/>
                  <c:y val="-0.1302039933934899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4C-4E9C-BAAB-9432ACAB335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Veterans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Affairs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4C-4E9C-BAAB-9432ACAB3353}"/>
                </c:ext>
              </c:extLst>
            </c:dLbl>
            <c:dLbl>
              <c:idx val="2"/>
              <c:layout>
                <c:manualLayout>
                  <c:x val="2.4044181977252842E-2"/>
                  <c:y val="4.52590669712597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4C-4E9C-BAAB-9432ACAB3353}"/>
                </c:ext>
              </c:extLst>
            </c:dLbl>
            <c:dLbl>
              <c:idx val="3"/>
              <c:layout>
                <c:manualLayout>
                  <c:x val="3.3491251093613297E-2"/>
                  <c:y val="6.0981003798577647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4C-4E9C-BAAB-9432ACAB3353}"/>
                </c:ext>
              </c:extLst>
            </c:dLbl>
            <c:dLbl>
              <c:idx val="4"/>
              <c:layout>
                <c:manualLayout>
                  <c:x val="-3.5275410161358697E-2"/>
                  <c:y val="-0.1793814459323971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4C-4E9C-BAAB-9432ACAB3353}"/>
                </c:ext>
              </c:extLst>
            </c:dLbl>
            <c:dLbl>
              <c:idx val="6"/>
              <c:layout>
                <c:manualLayout>
                  <c:x val="-2.1344050743657042E-2"/>
                  <c:y val="5.141995238939314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4C-4E9C-BAAB-9432ACAB3353}"/>
                </c:ext>
              </c:extLst>
            </c:dLbl>
            <c:dLbl>
              <c:idx val="7"/>
              <c:layout>
                <c:manualLayout>
                  <c:x val="-7.3479877515310599E-3"/>
                  <c:y val="4.663901253547189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4C-4E9C-BAAB-9432ACAB3353}"/>
                </c:ext>
              </c:extLst>
            </c:dLbl>
            <c:dLbl>
              <c:idx val="8"/>
              <c:layout>
                <c:manualLayout>
                  <c:x val="4.512160979877515E-2"/>
                  <c:y val="-9.1092144912506806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4C-4E9C-BAAB-9432ACAB335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 2014'!$A$5:$A$14</c:f>
              <c:strCache>
                <c:ptCount val="10"/>
                <c:pt idx="0">
                  <c:v>Commerce</c:v>
                </c:pt>
                <c:pt idx="1">
                  <c:v>Veterans Affairs</c:v>
                </c:pt>
                <c:pt idx="2">
                  <c:v>Defense</c:v>
                </c:pt>
                <c:pt idx="3">
                  <c:v>Energy</c:v>
                </c:pt>
                <c:pt idx="4">
                  <c:v>Health and Human Services</c:v>
                </c:pt>
                <c:pt idx="5">
                  <c:v>NASA</c:v>
                </c:pt>
                <c:pt idx="6">
                  <c:v>Education</c:v>
                </c:pt>
                <c:pt idx="7">
                  <c:v>National Science Foundation</c:v>
                </c:pt>
                <c:pt idx="8">
                  <c:v>Other Federal</c:v>
                </c:pt>
                <c:pt idx="9">
                  <c:v>Non-Federal</c:v>
                </c:pt>
              </c:strCache>
            </c:strRef>
          </c:cat>
          <c:val>
            <c:numRef>
              <c:f>'FY 2014'!$F$5:$F$14</c:f>
              <c:numCache>
                <c:formatCode>_("$"* #,##0_);_("$"* \(#,##0\);_("$"* "-"??_);_(@_)</c:formatCode>
                <c:ptCount val="10"/>
                <c:pt idx="0">
                  <c:v>85355681</c:v>
                </c:pt>
                <c:pt idx="1">
                  <c:v>9122741</c:v>
                </c:pt>
                <c:pt idx="2">
                  <c:v>33883565</c:v>
                </c:pt>
                <c:pt idx="3">
                  <c:v>20883790</c:v>
                </c:pt>
                <c:pt idx="4">
                  <c:v>264967101</c:v>
                </c:pt>
                <c:pt idx="5">
                  <c:v>78016721</c:v>
                </c:pt>
                <c:pt idx="6">
                  <c:v>8980311</c:v>
                </c:pt>
                <c:pt idx="7">
                  <c:v>77256644</c:v>
                </c:pt>
                <c:pt idx="8">
                  <c:v>13716718</c:v>
                </c:pt>
                <c:pt idx="9">
                  <c:v>271120893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4C-4E9C-BAAB-9432ACAB3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6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ysClr val="windowText" lastClr="000000"/>
                </a:solidFill>
              </a:rPr>
              <a:t>FY 2012-13 Awards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8B32-4D04-A1B8-578854D5518F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B32-4D04-A1B8-578854D5518F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2-8B32-4D04-A1B8-578854D5518F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B32-4D04-A1B8-578854D5518F}"/>
              </c:ext>
            </c:extLst>
          </c:dPt>
          <c:dPt>
            <c:idx val="4"/>
            <c:bubble3D val="0"/>
            <c:spPr>
              <a:solidFill>
                <a:srgbClr val="CFB87C"/>
              </a:solidFill>
            </c:spPr>
            <c:extLst>
              <c:ext xmlns:c16="http://schemas.microsoft.com/office/drawing/2014/chart" uri="{C3380CC4-5D6E-409C-BE32-E72D297353CC}">
                <c16:uniqueId val="{00000004-8B32-4D04-A1B8-578854D5518F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B32-4D04-A1B8-578854D5518F}"/>
              </c:ext>
            </c:extLst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8B32-4D04-A1B8-578854D5518F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B32-4D04-A1B8-578854D5518F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8-8B32-4D04-A1B8-578854D5518F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8B32-4D04-A1B8-578854D5518F}"/>
              </c:ext>
            </c:extLst>
          </c:dPt>
          <c:dLbls>
            <c:dLbl>
              <c:idx val="0"/>
              <c:layout>
                <c:manualLayout>
                  <c:x val="-6.3973425196850398E-2"/>
                  <c:y val="-0.1302039933934899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32-4D04-A1B8-578854D5518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Veterans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Affairs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32-4D04-A1B8-578854D5518F}"/>
                </c:ext>
              </c:extLst>
            </c:dLbl>
            <c:dLbl>
              <c:idx val="2"/>
              <c:layout>
                <c:manualLayout>
                  <c:x val="2.4044181977252842E-2"/>
                  <c:y val="4.52590669712597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32-4D04-A1B8-578854D5518F}"/>
                </c:ext>
              </c:extLst>
            </c:dLbl>
            <c:dLbl>
              <c:idx val="3"/>
              <c:layout>
                <c:manualLayout>
                  <c:x val="3.3491251093613297E-2"/>
                  <c:y val="6.0981003798577647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32-4D04-A1B8-578854D5518F}"/>
                </c:ext>
              </c:extLst>
            </c:dLbl>
            <c:dLbl>
              <c:idx val="4"/>
              <c:layout>
                <c:manualLayout>
                  <c:x val="-0.13443428157338919"/>
                  <c:y val="-0.211860793344228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32-4D04-A1B8-578854D5518F}"/>
                </c:ext>
              </c:extLst>
            </c:dLbl>
            <c:dLbl>
              <c:idx val="6"/>
              <c:layout>
                <c:manualLayout>
                  <c:x val="-2.1344050743657042E-2"/>
                  <c:y val="5.141995238939314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32-4D04-A1B8-578854D5518F}"/>
                </c:ext>
              </c:extLst>
            </c:dLbl>
            <c:dLbl>
              <c:idx val="7"/>
              <c:layout>
                <c:manualLayout>
                  <c:x val="-7.3479877515310599E-3"/>
                  <c:y val="4.663901253547189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32-4D04-A1B8-578854D5518F}"/>
                </c:ext>
              </c:extLst>
            </c:dLbl>
            <c:dLbl>
              <c:idx val="8"/>
              <c:layout>
                <c:manualLayout>
                  <c:x val="4.512160979877515E-2"/>
                  <c:y val="-9.1092144912506806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32-4D04-A1B8-578854D551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 2013'!$A$5:$A$14</c:f>
              <c:strCache>
                <c:ptCount val="10"/>
                <c:pt idx="0">
                  <c:v>Commerce</c:v>
                </c:pt>
                <c:pt idx="1">
                  <c:v>Veterans Affairs</c:v>
                </c:pt>
                <c:pt idx="2">
                  <c:v>Defense</c:v>
                </c:pt>
                <c:pt idx="3">
                  <c:v>Energy</c:v>
                </c:pt>
                <c:pt idx="4">
                  <c:v>Health and Human Services</c:v>
                </c:pt>
                <c:pt idx="5">
                  <c:v>NASA</c:v>
                </c:pt>
                <c:pt idx="6">
                  <c:v>Education</c:v>
                </c:pt>
                <c:pt idx="7">
                  <c:v>National Science Foundation</c:v>
                </c:pt>
                <c:pt idx="8">
                  <c:v>Other Federal</c:v>
                </c:pt>
                <c:pt idx="9">
                  <c:v>Non-Federal</c:v>
                </c:pt>
              </c:strCache>
            </c:strRef>
          </c:cat>
          <c:val>
            <c:numRef>
              <c:f>'FY 2013'!$F$5:$F$14</c:f>
              <c:numCache>
                <c:formatCode>_("$"* #,##0_);_("$"* \(#,##0\);_("$"* "-"??_);_(@_)</c:formatCode>
                <c:ptCount val="10"/>
                <c:pt idx="0">
                  <c:v>48253031</c:v>
                </c:pt>
                <c:pt idx="1">
                  <c:v>7019468</c:v>
                </c:pt>
                <c:pt idx="2">
                  <c:v>19414390</c:v>
                </c:pt>
                <c:pt idx="3">
                  <c:v>14157679</c:v>
                </c:pt>
                <c:pt idx="4">
                  <c:v>258255381.05000001</c:v>
                </c:pt>
                <c:pt idx="5">
                  <c:v>65628972</c:v>
                </c:pt>
                <c:pt idx="6">
                  <c:v>9636157</c:v>
                </c:pt>
                <c:pt idx="7">
                  <c:v>85596283</c:v>
                </c:pt>
                <c:pt idx="8">
                  <c:v>11817745</c:v>
                </c:pt>
                <c:pt idx="9">
                  <c:v>250753187.81999999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32-4D04-A1B8-578854D55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6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ysClr val="windowText" lastClr="000000"/>
                </a:solidFill>
              </a:rPr>
              <a:t>FY 2011-12 Awards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BBCB-48E3-9E91-8B64ED38AB4D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BCB-48E3-9E91-8B64ED38AB4D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2-BBCB-48E3-9E91-8B64ED38AB4D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BCB-48E3-9E91-8B64ED38AB4D}"/>
              </c:ext>
            </c:extLst>
          </c:dPt>
          <c:dPt>
            <c:idx val="4"/>
            <c:bubble3D val="0"/>
            <c:spPr>
              <a:solidFill>
                <a:srgbClr val="CFB87C"/>
              </a:solidFill>
            </c:spPr>
            <c:extLst>
              <c:ext xmlns:c16="http://schemas.microsoft.com/office/drawing/2014/chart" uri="{C3380CC4-5D6E-409C-BE32-E72D297353CC}">
                <c16:uniqueId val="{00000004-BBCB-48E3-9E91-8B64ED38AB4D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BCB-48E3-9E91-8B64ED38AB4D}"/>
              </c:ext>
            </c:extLst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BBCB-48E3-9E91-8B64ED38AB4D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BCB-48E3-9E91-8B64ED38AB4D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8-BBCB-48E3-9E91-8B64ED38AB4D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BBCB-48E3-9E91-8B64ED38AB4D}"/>
              </c:ext>
            </c:extLst>
          </c:dPt>
          <c:dLbls>
            <c:dLbl>
              <c:idx val="0"/>
              <c:layout>
                <c:manualLayout>
                  <c:x val="-6.3973425196850398E-2"/>
                  <c:y val="-0.1302039933934899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CB-48E3-9E91-8B64ED38AB4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Veterans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Affairs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CB-48E3-9E91-8B64ED38AB4D}"/>
                </c:ext>
              </c:extLst>
            </c:dLbl>
            <c:dLbl>
              <c:idx val="2"/>
              <c:layout>
                <c:manualLayout>
                  <c:x val="2.4044181977252842E-2"/>
                  <c:y val="4.52590669712597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CB-48E3-9E91-8B64ED38AB4D}"/>
                </c:ext>
              </c:extLst>
            </c:dLbl>
            <c:dLbl>
              <c:idx val="3"/>
              <c:layout>
                <c:manualLayout>
                  <c:x val="3.3491251093613297E-2"/>
                  <c:y val="6.0981003798577647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CB-48E3-9E91-8B64ED38AB4D}"/>
                </c:ext>
              </c:extLst>
            </c:dLbl>
            <c:dLbl>
              <c:idx val="4"/>
              <c:layout>
                <c:manualLayout>
                  <c:x val="-9.9589666676280844E-2"/>
                  <c:y val="-0.21054113451129614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CB-48E3-9E91-8B64ED38AB4D}"/>
                </c:ext>
              </c:extLst>
            </c:dLbl>
            <c:dLbl>
              <c:idx val="6"/>
              <c:layout>
                <c:manualLayout>
                  <c:x val="-2.1344050743657042E-2"/>
                  <c:y val="5.141995238939314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CB-48E3-9E91-8B64ED38AB4D}"/>
                </c:ext>
              </c:extLst>
            </c:dLbl>
            <c:dLbl>
              <c:idx val="7"/>
              <c:layout>
                <c:manualLayout>
                  <c:x val="-7.3479877515310599E-3"/>
                  <c:y val="4.663901253547189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CB-48E3-9E91-8B64ED38AB4D}"/>
                </c:ext>
              </c:extLst>
            </c:dLbl>
            <c:dLbl>
              <c:idx val="8"/>
              <c:layout>
                <c:manualLayout>
                  <c:x val="4.512160979877515E-2"/>
                  <c:y val="-9.1092144912506806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CB-48E3-9E91-8B64ED38AB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 2012'!$A$5:$A$14</c:f>
              <c:strCache>
                <c:ptCount val="10"/>
                <c:pt idx="0">
                  <c:v>Commerce</c:v>
                </c:pt>
                <c:pt idx="1">
                  <c:v>Veterans Affairs</c:v>
                </c:pt>
                <c:pt idx="2">
                  <c:v>Defense</c:v>
                </c:pt>
                <c:pt idx="3">
                  <c:v>Energy</c:v>
                </c:pt>
                <c:pt idx="4">
                  <c:v>Health and Human Services</c:v>
                </c:pt>
                <c:pt idx="5">
                  <c:v>NASA</c:v>
                </c:pt>
                <c:pt idx="6">
                  <c:v>Education</c:v>
                </c:pt>
                <c:pt idx="7">
                  <c:v>National Science Foundation</c:v>
                </c:pt>
                <c:pt idx="8">
                  <c:v>Other Federal</c:v>
                </c:pt>
                <c:pt idx="9">
                  <c:v>Non-Federal</c:v>
                </c:pt>
              </c:strCache>
            </c:strRef>
          </c:cat>
          <c:val>
            <c:numRef>
              <c:f>'FY 2012'!$F$5:$F$14</c:f>
              <c:numCache>
                <c:formatCode>_("$"* #,##0_);_("$"* \(#,##0\);_("$"* "-"??_);_(@_)</c:formatCode>
                <c:ptCount val="10"/>
                <c:pt idx="0">
                  <c:v>52962120</c:v>
                </c:pt>
                <c:pt idx="1">
                  <c:v>6881617</c:v>
                </c:pt>
                <c:pt idx="2">
                  <c:v>30704244</c:v>
                </c:pt>
                <c:pt idx="3">
                  <c:v>15871103</c:v>
                </c:pt>
                <c:pt idx="4">
                  <c:v>281418018</c:v>
                </c:pt>
                <c:pt idx="5">
                  <c:v>71994708</c:v>
                </c:pt>
                <c:pt idx="6">
                  <c:v>11577897</c:v>
                </c:pt>
                <c:pt idx="7">
                  <c:v>78165735</c:v>
                </c:pt>
                <c:pt idx="8">
                  <c:v>15751069</c:v>
                </c:pt>
                <c:pt idx="9">
                  <c:v>254500234.62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CB-48E3-9E91-8B64ED38A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6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ysClr val="windowText" lastClr="000000"/>
                </a:solidFill>
              </a:rPr>
              <a:t>FY 2010-11 Awards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CAF9-4F21-BC63-B3E43FB1011A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AF9-4F21-BC63-B3E43FB1011A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2-CAF9-4F21-BC63-B3E43FB1011A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AF9-4F21-BC63-B3E43FB1011A}"/>
              </c:ext>
            </c:extLst>
          </c:dPt>
          <c:dPt>
            <c:idx val="4"/>
            <c:bubble3D val="0"/>
            <c:spPr>
              <a:solidFill>
                <a:srgbClr val="CFB87C"/>
              </a:solidFill>
            </c:spPr>
            <c:extLst>
              <c:ext xmlns:c16="http://schemas.microsoft.com/office/drawing/2014/chart" uri="{C3380CC4-5D6E-409C-BE32-E72D297353CC}">
                <c16:uniqueId val="{00000004-CAF9-4F21-BC63-B3E43FB1011A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AF9-4F21-BC63-B3E43FB1011A}"/>
              </c:ext>
            </c:extLst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CAF9-4F21-BC63-B3E43FB1011A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AF9-4F21-BC63-B3E43FB1011A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8-CAF9-4F21-BC63-B3E43FB1011A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AF9-4F21-BC63-B3E43FB1011A}"/>
              </c:ext>
            </c:extLst>
          </c:dPt>
          <c:dLbls>
            <c:dLbl>
              <c:idx val="0"/>
              <c:layout>
                <c:manualLayout>
                  <c:x val="-6.3973425196850398E-2"/>
                  <c:y val="-0.1302039933934899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F9-4F21-BC63-B3E43FB1011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Veterans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Affairs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9-4F21-BC63-B3E43FB1011A}"/>
                </c:ext>
              </c:extLst>
            </c:dLbl>
            <c:dLbl>
              <c:idx val="2"/>
              <c:layout>
                <c:manualLayout>
                  <c:x val="2.4044181977252842E-2"/>
                  <c:y val="4.52590669712597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F9-4F21-BC63-B3E43FB1011A}"/>
                </c:ext>
              </c:extLst>
            </c:dLbl>
            <c:dLbl>
              <c:idx val="3"/>
              <c:layout>
                <c:manualLayout>
                  <c:x val="3.3491251093613297E-2"/>
                  <c:y val="6.0981003798577647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F9-4F21-BC63-B3E43FB1011A}"/>
                </c:ext>
              </c:extLst>
            </c:dLbl>
            <c:dLbl>
              <c:idx val="4"/>
              <c:layout>
                <c:manualLayout>
                  <c:x val="-7.4990372920082926E-2"/>
                  <c:y val="-0.2118050809686525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F9-4F21-BC63-B3E43FB1011A}"/>
                </c:ext>
              </c:extLst>
            </c:dLbl>
            <c:dLbl>
              <c:idx val="6"/>
              <c:layout>
                <c:manualLayout>
                  <c:x val="-2.1344050743657042E-2"/>
                  <c:y val="5.141995238939314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F9-4F21-BC63-B3E43FB1011A}"/>
                </c:ext>
              </c:extLst>
            </c:dLbl>
            <c:dLbl>
              <c:idx val="7"/>
              <c:layout>
                <c:manualLayout>
                  <c:x val="-7.3479877515310599E-3"/>
                  <c:y val="4.663901253547189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F9-4F21-BC63-B3E43FB1011A}"/>
                </c:ext>
              </c:extLst>
            </c:dLbl>
            <c:dLbl>
              <c:idx val="8"/>
              <c:layout>
                <c:manualLayout>
                  <c:x val="4.512160979877515E-2"/>
                  <c:y val="-9.1092144912506806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F9-4F21-BC63-B3E43FB1011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 2011'!$A$5:$A$14</c:f>
              <c:strCache>
                <c:ptCount val="10"/>
                <c:pt idx="0">
                  <c:v>Commerce</c:v>
                </c:pt>
                <c:pt idx="1">
                  <c:v>Veterans Affairs</c:v>
                </c:pt>
                <c:pt idx="2">
                  <c:v>Defense</c:v>
                </c:pt>
                <c:pt idx="3">
                  <c:v>Energy</c:v>
                </c:pt>
                <c:pt idx="4">
                  <c:v>Health and Human Services</c:v>
                </c:pt>
                <c:pt idx="5">
                  <c:v>NASA</c:v>
                </c:pt>
                <c:pt idx="6">
                  <c:v>Education</c:v>
                </c:pt>
                <c:pt idx="7">
                  <c:v>National Science Foundation</c:v>
                </c:pt>
                <c:pt idx="8">
                  <c:v>Other Federal</c:v>
                </c:pt>
                <c:pt idx="9">
                  <c:v>Non-Federal</c:v>
                </c:pt>
              </c:strCache>
            </c:strRef>
          </c:cat>
          <c:val>
            <c:numRef>
              <c:f>'FY 2011'!$F$5:$F$14</c:f>
              <c:numCache>
                <c:formatCode>_("$"* #,##0_);_("$"* \(#,##0\);_("$"* "-"??_);_(@_)</c:formatCode>
                <c:ptCount val="10"/>
                <c:pt idx="0">
                  <c:v>47976041</c:v>
                </c:pt>
                <c:pt idx="1">
                  <c:v>6190332</c:v>
                </c:pt>
                <c:pt idx="2">
                  <c:v>29466980.649999999</c:v>
                </c:pt>
                <c:pt idx="3">
                  <c:v>21327441</c:v>
                </c:pt>
                <c:pt idx="4">
                  <c:v>283535597</c:v>
                </c:pt>
                <c:pt idx="5">
                  <c:v>61123457</c:v>
                </c:pt>
                <c:pt idx="6">
                  <c:v>11074032</c:v>
                </c:pt>
                <c:pt idx="7">
                  <c:v>70715203</c:v>
                </c:pt>
                <c:pt idx="8">
                  <c:v>11009236</c:v>
                </c:pt>
                <c:pt idx="9">
                  <c:v>251050074.05000001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F9-4F21-BC63-B3E43FB10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6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ysClr val="windowText" lastClr="000000"/>
                </a:solidFill>
              </a:rPr>
              <a:t>FY 2009-10 Awards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623A-4D7B-994C-33BDC18638E5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23A-4D7B-994C-33BDC18638E5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2-623A-4D7B-994C-33BDC18638E5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23A-4D7B-994C-33BDC18638E5}"/>
              </c:ext>
            </c:extLst>
          </c:dPt>
          <c:dPt>
            <c:idx val="4"/>
            <c:bubble3D val="0"/>
            <c:spPr>
              <a:solidFill>
                <a:srgbClr val="CFB87C"/>
              </a:solidFill>
            </c:spPr>
            <c:extLst>
              <c:ext xmlns:c16="http://schemas.microsoft.com/office/drawing/2014/chart" uri="{C3380CC4-5D6E-409C-BE32-E72D297353CC}">
                <c16:uniqueId val="{00000004-623A-4D7B-994C-33BDC18638E5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23A-4D7B-994C-33BDC18638E5}"/>
              </c:ext>
            </c:extLst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623A-4D7B-994C-33BDC18638E5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23A-4D7B-994C-33BDC18638E5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8-623A-4D7B-994C-33BDC18638E5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623A-4D7B-994C-33BDC18638E5}"/>
              </c:ext>
            </c:extLst>
          </c:dPt>
          <c:dLbls>
            <c:dLbl>
              <c:idx val="0"/>
              <c:layout>
                <c:manualLayout>
                  <c:x val="-6.3973425196850398E-2"/>
                  <c:y val="-0.1302039933934899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3A-4D7B-994C-33BDC18638E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Veterans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Affairs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3A-4D7B-994C-33BDC18638E5}"/>
                </c:ext>
              </c:extLst>
            </c:dLbl>
            <c:dLbl>
              <c:idx val="2"/>
              <c:layout>
                <c:manualLayout>
                  <c:x val="2.4044181977252842E-2"/>
                  <c:y val="4.52590669712597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3A-4D7B-994C-33BDC18638E5}"/>
                </c:ext>
              </c:extLst>
            </c:dLbl>
            <c:dLbl>
              <c:idx val="3"/>
              <c:layout>
                <c:manualLayout>
                  <c:x val="2.237992125984252E-2"/>
                  <c:y val="0.14513614745041389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3A-4D7B-994C-33BDC18638E5}"/>
                </c:ext>
              </c:extLst>
            </c:dLbl>
            <c:dLbl>
              <c:idx val="4"/>
              <c:layout>
                <c:manualLayout>
                  <c:x val="-7.0457235948954658E-2"/>
                  <c:y val="-0.20894631352899071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3A-4D7B-994C-33BDC18638E5}"/>
                </c:ext>
              </c:extLst>
            </c:dLbl>
            <c:dLbl>
              <c:idx val="6"/>
              <c:layout>
                <c:manualLayout>
                  <c:x val="-2.1344050743657042E-2"/>
                  <c:y val="5.141995238939314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3A-4D7B-994C-33BDC18638E5}"/>
                </c:ext>
              </c:extLst>
            </c:dLbl>
            <c:dLbl>
              <c:idx val="7"/>
              <c:layout>
                <c:manualLayout>
                  <c:x val="-7.3479877515310599E-3"/>
                  <c:y val="4.663901253547189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3A-4D7B-994C-33BDC18638E5}"/>
                </c:ext>
              </c:extLst>
            </c:dLbl>
            <c:dLbl>
              <c:idx val="8"/>
              <c:layout>
                <c:manualLayout>
                  <c:x val="1.7343832020997374E-2"/>
                  <c:y val="-7.0053358999547746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3A-4D7B-994C-33BDC18638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 2010'!$A$5:$A$14</c:f>
              <c:strCache>
                <c:ptCount val="10"/>
                <c:pt idx="0">
                  <c:v>Commerce</c:v>
                </c:pt>
                <c:pt idx="1">
                  <c:v>Veterans Affairs</c:v>
                </c:pt>
                <c:pt idx="2">
                  <c:v>Defense</c:v>
                </c:pt>
                <c:pt idx="3">
                  <c:v>Energy</c:v>
                </c:pt>
                <c:pt idx="4">
                  <c:v>Health and Human Services</c:v>
                </c:pt>
                <c:pt idx="5">
                  <c:v>NASA</c:v>
                </c:pt>
                <c:pt idx="6">
                  <c:v>Education</c:v>
                </c:pt>
                <c:pt idx="7">
                  <c:v>National Science Foundation</c:v>
                </c:pt>
                <c:pt idx="8">
                  <c:v>Other Federal</c:v>
                </c:pt>
                <c:pt idx="9">
                  <c:v>Non-Federal</c:v>
                </c:pt>
              </c:strCache>
            </c:strRef>
          </c:cat>
          <c:val>
            <c:numRef>
              <c:f>'FY 2010'!$F$5:$F$14</c:f>
              <c:numCache>
                <c:formatCode>_("$"* #,##0_);_("$"* \(#,##0\);_("$"* "-"??_);_(@_)</c:formatCode>
                <c:ptCount val="10"/>
                <c:pt idx="0">
                  <c:v>77761131.179999992</c:v>
                </c:pt>
                <c:pt idx="1">
                  <c:v>7493778</c:v>
                </c:pt>
                <c:pt idx="2">
                  <c:v>19001530</c:v>
                </c:pt>
                <c:pt idx="3">
                  <c:v>14863068</c:v>
                </c:pt>
                <c:pt idx="4">
                  <c:v>315731015.56999999</c:v>
                </c:pt>
                <c:pt idx="5">
                  <c:v>111621356</c:v>
                </c:pt>
                <c:pt idx="6">
                  <c:v>9181506</c:v>
                </c:pt>
                <c:pt idx="7">
                  <c:v>85458687</c:v>
                </c:pt>
                <c:pt idx="8">
                  <c:v>13666274.98</c:v>
                </c:pt>
                <c:pt idx="9">
                  <c:v>229339863.90000001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3A-4D7B-994C-33BDC1863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6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chemeClr val="tx1"/>
                </a:solidFill>
              </a:rPr>
              <a:t>FY 2021-22 Awards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091346417518702"/>
          <c:y val="9.3237308751040249E-2"/>
          <c:w val="0.42296642770399967"/>
          <c:h val="0.86398630049292624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091-4035-9C26-7A67308471EB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091-4035-9C26-7A67308471EB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091-4035-9C26-7A67308471EB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091-4035-9C26-7A67308471EB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091-4035-9C26-7A67308471EB}"/>
              </c:ext>
            </c:extLst>
          </c:dPt>
          <c:dPt>
            <c:idx val="5"/>
            <c:bubble3D val="0"/>
            <c:spPr>
              <a:solidFill>
                <a:srgbClr val="CFB87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091-4035-9C26-7A67308471EB}"/>
              </c:ext>
            </c:extLst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D091-4035-9C26-7A67308471EB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D091-4035-9C26-7A67308471EB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D091-4035-9C26-7A67308471EB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D091-4035-9C26-7A67308471EB}"/>
              </c:ext>
            </c:extLst>
          </c:dPt>
          <c:dLbls>
            <c:dLbl>
              <c:idx val="0"/>
              <c:layout>
                <c:manualLayout>
                  <c:x val="5.474616149974619E-2"/>
                  <c:y val="-8.839250821676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91-4035-9C26-7A67308471EB}"/>
                </c:ext>
              </c:extLst>
            </c:dLbl>
            <c:dLbl>
              <c:idx val="1"/>
              <c:layout>
                <c:manualLayout>
                  <c:x val="2.657027708721919E-2"/>
                  <c:y val="-4.32698329592368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35405071612305"/>
                      <c:h val="8.50650952944005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091-4035-9C26-7A67308471EB}"/>
                </c:ext>
              </c:extLst>
            </c:dLbl>
            <c:dLbl>
              <c:idx val="2"/>
              <c:layout>
                <c:manualLayout>
                  <c:x val="4.008235438643544E-2"/>
                  <c:y val="-3.153276433925207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091-4035-9C26-7A67308471EB}"/>
                </c:ext>
              </c:extLst>
            </c:dLbl>
            <c:dLbl>
              <c:idx val="3"/>
              <c:layout>
                <c:manualLayout>
                  <c:x val="4.858816155443256E-2"/>
                  <c:y val="-3.042186799820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091-4035-9C26-7A67308471EB}"/>
                </c:ext>
              </c:extLst>
            </c:dLbl>
            <c:dLbl>
              <c:idx val="4"/>
              <c:layout>
                <c:manualLayout>
                  <c:x val="2.2115798957966074E-2"/>
                  <c:y val="-1.370462838486652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091-4035-9C26-7A67308471EB}"/>
                </c:ext>
              </c:extLst>
            </c:dLbl>
            <c:dLbl>
              <c:idx val="5"/>
              <c:layout>
                <c:manualLayout>
                  <c:x val="-0.15013295922823319"/>
                  <c:y val="-0.2291133286905286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091-4035-9C26-7A67308471EB}"/>
                </c:ext>
              </c:extLst>
            </c:dLbl>
            <c:dLbl>
              <c:idx val="6"/>
              <c:layout>
                <c:manualLayout>
                  <c:x val="-2.093369355953438E-2"/>
                  <c:y val="-4.5060673774499982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091-4035-9C26-7A67308471EB}"/>
                </c:ext>
              </c:extLst>
            </c:dLbl>
            <c:dLbl>
              <c:idx val="7"/>
              <c:layout>
                <c:manualLayout>
                  <c:x val="-4.1794962196889565E-2"/>
                  <c:y val="-2.880449395045131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091-4035-9C26-7A67308471EB}"/>
                </c:ext>
              </c:extLst>
            </c:dLbl>
            <c:dLbl>
              <c:idx val="8"/>
              <c:layout>
                <c:manualLayout>
                  <c:x val="-3.0932894582207073E-2"/>
                  <c:y val="-1.5546699955188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091-4035-9C26-7A67308471EB}"/>
                </c:ext>
              </c:extLst>
            </c:dLbl>
            <c:dLbl>
              <c:idx val="9"/>
              <c:layout>
                <c:manualLayout>
                  <c:x val="0.10097883749215789"/>
                  <c:y val="0.2069850620265340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091-4035-9C26-7A67308471EB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 2022'!$A$5:$A$14</c:f>
              <c:strCache>
                <c:ptCount val="10"/>
                <c:pt idx="0">
                  <c:v>Commerce</c:v>
                </c:pt>
                <c:pt idx="1">
                  <c:v>Veterans Affairs</c:v>
                </c:pt>
                <c:pt idx="2">
                  <c:v>Defense</c:v>
                </c:pt>
                <c:pt idx="3">
                  <c:v>Energy</c:v>
                </c:pt>
                <c:pt idx="4">
                  <c:v>Education</c:v>
                </c:pt>
                <c:pt idx="5">
                  <c:v>Health and Human Services</c:v>
                </c:pt>
                <c:pt idx="6">
                  <c:v>NASA</c:v>
                </c:pt>
                <c:pt idx="7">
                  <c:v>National Science Foundation</c:v>
                </c:pt>
                <c:pt idx="8">
                  <c:v>Other Federal</c:v>
                </c:pt>
                <c:pt idx="9">
                  <c:v>Non-Federal</c:v>
                </c:pt>
              </c:strCache>
            </c:strRef>
          </c:cat>
          <c:val>
            <c:numRef>
              <c:f>'FY 2022'!$F$5:$F$14</c:f>
              <c:numCache>
                <c:formatCode>_("$"* #,##0_);_("$"* \(#,##0\);_("$"* "-"??_);_(@_)</c:formatCode>
                <c:ptCount val="10"/>
                <c:pt idx="0">
                  <c:v>72958958</c:v>
                </c:pt>
                <c:pt idx="1">
                  <c:v>10739014</c:v>
                </c:pt>
                <c:pt idx="2">
                  <c:v>37393182</c:v>
                </c:pt>
                <c:pt idx="3">
                  <c:v>32332464</c:v>
                </c:pt>
                <c:pt idx="4">
                  <c:v>6665734</c:v>
                </c:pt>
                <c:pt idx="5">
                  <c:v>410550860</c:v>
                </c:pt>
                <c:pt idx="6">
                  <c:v>147682173</c:v>
                </c:pt>
                <c:pt idx="7">
                  <c:v>123014707</c:v>
                </c:pt>
                <c:pt idx="8">
                  <c:v>22416143</c:v>
                </c:pt>
                <c:pt idx="9">
                  <c:v>484543734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091-4035-9C26-7A6730847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1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chemeClr val="tx1"/>
                </a:solidFill>
              </a:rPr>
              <a:t>FY 2020-21 Awards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091346417518702"/>
          <c:y val="9.3237308751040249E-2"/>
          <c:w val="0.42296642770399967"/>
          <c:h val="0.86398630049292624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A0E-4DD1-A3C1-F94E8CB89648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A0E-4DD1-A3C1-F94E8CB89648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A0E-4DD1-A3C1-F94E8CB89648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A0E-4DD1-A3C1-F94E8CB89648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A0E-4DD1-A3C1-F94E8CB89648}"/>
              </c:ext>
            </c:extLst>
          </c:dPt>
          <c:dPt>
            <c:idx val="5"/>
            <c:bubble3D val="0"/>
            <c:spPr>
              <a:solidFill>
                <a:srgbClr val="CFB87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A0E-4DD1-A3C1-F94E8CB89648}"/>
              </c:ext>
            </c:extLst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DA0E-4DD1-A3C1-F94E8CB89648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DA0E-4DD1-A3C1-F94E8CB89648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DA0E-4DD1-A3C1-F94E8CB89648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DA0E-4DD1-A3C1-F94E8CB89648}"/>
              </c:ext>
            </c:extLst>
          </c:dPt>
          <c:dLbls>
            <c:dLbl>
              <c:idx val="0"/>
              <c:layout>
                <c:manualLayout>
                  <c:x val="5.474616149974619E-2"/>
                  <c:y val="-8.839250821676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0E-4DD1-A3C1-F94E8CB89648}"/>
                </c:ext>
              </c:extLst>
            </c:dLbl>
            <c:dLbl>
              <c:idx val="1"/>
              <c:layout>
                <c:manualLayout>
                  <c:x val="2.657027708721919E-2"/>
                  <c:y val="-4.32698329592368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35405071612305"/>
                      <c:h val="8.50650952944005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A0E-4DD1-A3C1-F94E8CB89648}"/>
                </c:ext>
              </c:extLst>
            </c:dLbl>
            <c:dLbl>
              <c:idx val="2"/>
              <c:layout>
                <c:manualLayout>
                  <c:x val="4.008235438643544E-2"/>
                  <c:y val="-3.153276433925207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0E-4DD1-A3C1-F94E8CB89648}"/>
                </c:ext>
              </c:extLst>
            </c:dLbl>
            <c:dLbl>
              <c:idx val="3"/>
              <c:layout>
                <c:manualLayout>
                  <c:x val="4.858816155443256E-2"/>
                  <c:y val="-3.042186799820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A0E-4DD1-A3C1-F94E8CB89648}"/>
                </c:ext>
              </c:extLst>
            </c:dLbl>
            <c:dLbl>
              <c:idx val="4"/>
              <c:layout>
                <c:manualLayout>
                  <c:x val="2.2115798957966074E-2"/>
                  <c:y val="-1.370462838486652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A0E-4DD1-A3C1-F94E8CB89648}"/>
                </c:ext>
              </c:extLst>
            </c:dLbl>
            <c:dLbl>
              <c:idx val="5"/>
              <c:layout>
                <c:manualLayout>
                  <c:x val="-0.12631376752406379"/>
                  <c:y val="-0.2410439170908653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A0E-4DD1-A3C1-F94E8CB89648}"/>
                </c:ext>
              </c:extLst>
            </c:dLbl>
            <c:dLbl>
              <c:idx val="6"/>
              <c:layout>
                <c:manualLayout>
                  <c:x val="-2.093369355953438E-2"/>
                  <c:y val="-4.5060673774499982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A0E-4DD1-A3C1-F94E8CB89648}"/>
                </c:ext>
              </c:extLst>
            </c:dLbl>
            <c:dLbl>
              <c:idx val="7"/>
              <c:layout>
                <c:manualLayout>
                  <c:x val="-4.1794962196889565E-2"/>
                  <c:y val="-2.880449395045131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A0E-4DD1-A3C1-F94E8CB89648}"/>
                </c:ext>
              </c:extLst>
            </c:dLbl>
            <c:dLbl>
              <c:idx val="8"/>
              <c:layout>
                <c:manualLayout>
                  <c:x val="-3.0932894582207073E-2"/>
                  <c:y val="-1.5546699955188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A0E-4DD1-A3C1-F94E8CB89648}"/>
                </c:ext>
              </c:extLst>
            </c:dLbl>
            <c:dLbl>
              <c:idx val="9"/>
              <c:layout>
                <c:manualLayout>
                  <c:x val="0.10097883749215789"/>
                  <c:y val="0.2069850620265340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A0E-4DD1-A3C1-F94E8CB89648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 2021'!$A$5:$A$14</c:f>
              <c:strCache>
                <c:ptCount val="10"/>
                <c:pt idx="0">
                  <c:v>Commerce</c:v>
                </c:pt>
                <c:pt idx="1">
                  <c:v>Veterans Affairs</c:v>
                </c:pt>
                <c:pt idx="2">
                  <c:v>Defense</c:v>
                </c:pt>
                <c:pt idx="3">
                  <c:v>Energy</c:v>
                </c:pt>
                <c:pt idx="4">
                  <c:v>Education</c:v>
                </c:pt>
                <c:pt idx="5">
                  <c:v>Health and Human Services</c:v>
                </c:pt>
                <c:pt idx="6">
                  <c:v>NASA</c:v>
                </c:pt>
                <c:pt idx="7">
                  <c:v>National Science Foundation</c:v>
                </c:pt>
                <c:pt idx="8">
                  <c:v>Other Federal</c:v>
                </c:pt>
                <c:pt idx="9">
                  <c:v>Non-Federal</c:v>
                </c:pt>
              </c:strCache>
            </c:strRef>
          </c:cat>
          <c:val>
            <c:numRef>
              <c:f>'FY 2021'!$F$5:$F$14</c:f>
              <c:numCache>
                <c:formatCode>_("$"* #,##0_);_("$"* \(#,##0\);_("$"* "-"??_);_(@_)</c:formatCode>
                <c:ptCount val="10"/>
                <c:pt idx="0">
                  <c:v>78870936</c:v>
                </c:pt>
                <c:pt idx="1">
                  <c:v>9724399</c:v>
                </c:pt>
                <c:pt idx="2">
                  <c:v>59583012</c:v>
                </c:pt>
                <c:pt idx="3">
                  <c:v>28692143</c:v>
                </c:pt>
                <c:pt idx="4">
                  <c:v>8603409</c:v>
                </c:pt>
                <c:pt idx="5">
                  <c:v>387738060</c:v>
                </c:pt>
                <c:pt idx="6">
                  <c:v>148626497</c:v>
                </c:pt>
                <c:pt idx="7">
                  <c:v>125360488</c:v>
                </c:pt>
                <c:pt idx="8">
                  <c:v>21536296</c:v>
                </c:pt>
                <c:pt idx="9">
                  <c:v>427492175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A0E-4DD1-A3C1-F94E8CB89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1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chemeClr val="tx1"/>
                </a:solidFill>
              </a:rPr>
              <a:t>FY 2019-20 Awards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091346417518702"/>
          <c:y val="9.3237308751040249E-2"/>
          <c:w val="0.42296642770399967"/>
          <c:h val="0.86398630049292624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29D-4DD2-A204-0BF66028A9CE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29D-4DD2-A204-0BF66028A9CE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29D-4DD2-A204-0BF66028A9CE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29D-4DD2-A204-0BF66028A9CE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29D-4DD2-A204-0BF66028A9CE}"/>
              </c:ext>
            </c:extLst>
          </c:dPt>
          <c:dPt>
            <c:idx val="5"/>
            <c:bubble3D val="0"/>
            <c:spPr>
              <a:solidFill>
                <a:srgbClr val="CFB87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29D-4DD2-A204-0BF66028A9CE}"/>
              </c:ext>
            </c:extLst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29D-4DD2-A204-0BF66028A9CE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429D-4DD2-A204-0BF66028A9CE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429D-4DD2-A204-0BF66028A9CE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429D-4DD2-A204-0BF66028A9CE}"/>
              </c:ext>
            </c:extLst>
          </c:dPt>
          <c:dLbls>
            <c:dLbl>
              <c:idx val="0"/>
              <c:layout>
                <c:manualLayout>
                  <c:x val="5.474616149974619E-2"/>
                  <c:y val="-8.839250821676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9D-4DD2-A204-0BF66028A9CE}"/>
                </c:ext>
              </c:extLst>
            </c:dLbl>
            <c:dLbl>
              <c:idx val="1"/>
              <c:layout>
                <c:manualLayout>
                  <c:x val="2.657027708721919E-2"/>
                  <c:y val="-4.32698329592368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35405071612305"/>
                      <c:h val="8.50650952944005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29D-4DD2-A204-0BF66028A9CE}"/>
                </c:ext>
              </c:extLst>
            </c:dLbl>
            <c:dLbl>
              <c:idx val="2"/>
              <c:layout>
                <c:manualLayout>
                  <c:x val="4.008235438643544E-2"/>
                  <c:y val="-3.153276433925207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29D-4DD2-A204-0BF66028A9CE}"/>
                </c:ext>
              </c:extLst>
            </c:dLbl>
            <c:dLbl>
              <c:idx val="3"/>
              <c:layout>
                <c:manualLayout>
                  <c:x val="4.858816155443256E-2"/>
                  <c:y val="-3.042186799820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29D-4DD2-A204-0BF66028A9CE}"/>
                </c:ext>
              </c:extLst>
            </c:dLbl>
            <c:dLbl>
              <c:idx val="4"/>
              <c:layout>
                <c:manualLayout>
                  <c:x val="2.2115798957966074E-2"/>
                  <c:y val="-1.370462838486652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29D-4DD2-A204-0BF66028A9CE}"/>
                </c:ext>
              </c:extLst>
            </c:dLbl>
            <c:dLbl>
              <c:idx val="5"/>
              <c:layout>
                <c:manualLayout>
                  <c:x val="-0.12631376752406379"/>
                  <c:y val="-0.2410439170908653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29D-4DD2-A204-0BF66028A9CE}"/>
                </c:ext>
              </c:extLst>
            </c:dLbl>
            <c:dLbl>
              <c:idx val="6"/>
              <c:layout>
                <c:manualLayout>
                  <c:x val="-2.093369355953438E-2"/>
                  <c:y val="-4.5060673774499982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29D-4DD2-A204-0BF66028A9CE}"/>
                </c:ext>
              </c:extLst>
            </c:dLbl>
            <c:dLbl>
              <c:idx val="7"/>
              <c:layout>
                <c:manualLayout>
                  <c:x val="-4.1794962196889565E-2"/>
                  <c:y val="-2.880449395045131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29D-4DD2-A204-0BF66028A9CE}"/>
                </c:ext>
              </c:extLst>
            </c:dLbl>
            <c:dLbl>
              <c:idx val="8"/>
              <c:layout>
                <c:manualLayout>
                  <c:x val="-3.0932894582207073E-2"/>
                  <c:y val="-1.5546699955188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29D-4DD2-A204-0BF66028A9CE}"/>
                </c:ext>
              </c:extLst>
            </c:dLbl>
            <c:dLbl>
              <c:idx val="9"/>
              <c:layout>
                <c:manualLayout>
                  <c:x val="0.10097883749215789"/>
                  <c:y val="0.2069850620265340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29D-4DD2-A204-0BF66028A9CE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 2020'!$A$5:$A$14</c:f>
              <c:strCache>
                <c:ptCount val="10"/>
                <c:pt idx="0">
                  <c:v>Commerce</c:v>
                </c:pt>
                <c:pt idx="1">
                  <c:v>Veterans Affairs</c:v>
                </c:pt>
                <c:pt idx="2">
                  <c:v>Defense</c:v>
                </c:pt>
                <c:pt idx="3">
                  <c:v>Energy</c:v>
                </c:pt>
                <c:pt idx="4">
                  <c:v>Education</c:v>
                </c:pt>
                <c:pt idx="5">
                  <c:v>Health and Human Services</c:v>
                </c:pt>
                <c:pt idx="6">
                  <c:v>NASA</c:v>
                </c:pt>
                <c:pt idx="7">
                  <c:v>National Science Foundation</c:v>
                </c:pt>
                <c:pt idx="8">
                  <c:v>Other Federal</c:v>
                </c:pt>
                <c:pt idx="9">
                  <c:v>Non-Federal</c:v>
                </c:pt>
              </c:strCache>
            </c:strRef>
          </c:cat>
          <c:val>
            <c:numRef>
              <c:f>'FY 2020'!$F$5:$F$14</c:f>
              <c:numCache>
                <c:formatCode>_("$"* #,##0_);_("$"* \(#,##0\);_("$"* "-"??_);_(@_)</c:formatCode>
                <c:ptCount val="10"/>
                <c:pt idx="0">
                  <c:v>95569348</c:v>
                </c:pt>
                <c:pt idx="1">
                  <c:v>7080880</c:v>
                </c:pt>
                <c:pt idx="2">
                  <c:v>53253364</c:v>
                </c:pt>
                <c:pt idx="3">
                  <c:v>23346487</c:v>
                </c:pt>
                <c:pt idx="4">
                  <c:v>17385495</c:v>
                </c:pt>
                <c:pt idx="5">
                  <c:v>374925432</c:v>
                </c:pt>
                <c:pt idx="6">
                  <c:v>118903707</c:v>
                </c:pt>
                <c:pt idx="7">
                  <c:v>116571717</c:v>
                </c:pt>
                <c:pt idx="8">
                  <c:v>16703211</c:v>
                </c:pt>
                <c:pt idx="9">
                  <c:v>398906971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29D-4DD2-A204-0BF66028A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1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chemeClr val="tx1"/>
                </a:solidFill>
              </a:rPr>
              <a:t>FY 2018-19 Awards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091346417518702"/>
          <c:y val="9.3237308751040249E-2"/>
          <c:w val="0.42296642770399967"/>
          <c:h val="0.86398630049292624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C9B-40D1-BF43-E966C37A7FB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C9B-40D1-BF43-E966C37A7FB1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C9B-40D1-BF43-E966C37A7FB1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C9B-40D1-BF43-E966C37A7FB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C9B-40D1-BF43-E966C37A7FB1}"/>
              </c:ext>
            </c:extLst>
          </c:dPt>
          <c:dPt>
            <c:idx val="5"/>
            <c:bubble3D val="0"/>
            <c:spPr>
              <a:solidFill>
                <a:srgbClr val="CFB87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C9B-40D1-BF43-E966C37A7FB1}"/>
              </c:ext>
            </c:extLst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C9B-40D1-BF43-E966C37A7FB1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4C9B-40D1-BF43-E966C37A7FB1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4C9B-40D1-BF43-E966C37A7FB1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4C9B-40D1-BF43-E966C37A7FB1}"/>
              </c:ext>
            </c:extLst>
          </c:dPt>
          <c:dLbls>
            <c:dLbl>
              <c:idx val="0"/>
              <c:layout>
                <c:manualLayout>
                  <c:x val="5.474616149974619E-2"/>
                  <c:y val="-8.839250821676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9B-40D1-BF43-E966C37A7FB1}"/>
                </c:ext>
              </c:extLst>
            </c:dLbl>
            <c:dLbl>
              <c:idx val="1"/>
              <c:layout>
                <c:manualLayout>
                  <c:x val="2.657027708721919E-2"/>
                  <c:y val="-4.32698329592368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35405071612305"/>
                      <c:h val="8.50650952944005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C9B-40D1-BF43-E966C37A7FB1}"/>
                </c:ext>
              </c:extLst>
            </c:dLbl>
            <c:dLbl>
              <c:idx val="2"/>
              <c:layout>
                <c:manualLayout>
                  <c:x val="4.008235438643544E-2"/>
                  <c:y val="-3.153276433925207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9B-40D1-BF43-E966C37A7FB1}"/>
                </c:ext>
              </c:extLst>
            </c:dLbl>
            <c:dLbl>
              <c:idx val="3"/>
              <c:layout>
                <c:manualLayout>
                  <c:x val="4.858816155443256E-2"/>
                  <c:y val="-3.042186799820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C9B-40D1-BF43-E966C37A7FB1}"/>
                </c:ext>
              </c:extLst>
            </c:dLbl>
            <c:dLbl>
              <c:idx val="4"/>
              <c:layout>
                <c:manualLayout>
                  <c:x val="2.2115798957966074E-2"/>
                  <c:y val="-1.370462838486652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C9B-40D1-BF43-E966C37A7FB1}"/>
                </c:ext>
              </c:extLst>
            </c:dLbl>
            <c:dLbl>
              <c:idx val="5"/>
              <c:layout>
                <c:manualLayout>
                  <c:x val="-0.12631376752406379"/>
                  <c:y val="-0.2410439170908653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C9B-40D1-BF43-E966C37A7FB1}"/>
                </c:ext>
              </c:extLst>
            </c:dLbl>
            <c:dLbl>
              <c:idx val="6"/>
              <c:layout>
                <c:manualLayout>
                  <c:x val="-2.093369355953438E-2"/>
                  <c:y val="-4.5060673774499982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C9B-40D1-BF43-E966C37A7FB1}"/>
                </c:ext>
              </c:extLst>
            </c:dLbl>
            <c:dLbl>
              <c:idx val="7"/>
              <c:layout>
                <c:manualLayout>
                  <c:x val="-4.1794962196889565E-2"/>
                  <c:y val="-2.880449395045131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C9B-40D1-BF43-E966C37A7FB1}"/>
                </c:ext>
              </c:extLst>
            </c:dLbl>
            <c:dLbl>
              <c:idx val="8"/>
              <c:layout>
                <c:manualLayout>
                  <c:x val="-3.0932894582207073E-2"/>
                  <c:y val="-1.5546699955188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C9B-40D1-BF43-E966C37A7FB1}"/>
                </c:ext>
              </c:extLst>
            </c:dLbl>
            <c:dLbl>
              <c:idx val="9"/>
              <c:layout>
                <c:manualLayout>
                  <c:x val="0.10097883749215789"/>
                  <c:y val="0.2069850620265340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C9B-40D1-BF43-E966C37A7FB1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 2019'!$A$5:$A$14</c:f>
              <c:strCache>
                <c:ptCount val="10"/>
                <c:pt idx="0">
                  <c:v>Commerce</c:v>
                </c:pt>
                <c:pt idx="1">
                  <c:v>Veterans Affairs</c:v>
                </c:pt>
                <c:pt idx="2">
                  <c:v>Defense</c:v>
                </c:pt>
                <c:pt idx="3">
                  <c:v>Energy</c:v>
                </c:pt>
                <c:pt idx="4">
                  <c:v>Education</c:v>
                </c:pt>
                <c:pt idx="5">
                  <c:v>Health and Human Services</c:v>
                </c:pt>
                <c:pt idx="6">
                  <c:v>NASA</c:v>
                </c:pt>
                <c:pt idx="7">
                  <c:v>National Science Foundation</c:v>
                </c:pt>
                <c:pt idx="8">
                  <c:v>Other Federal</c:v>
                </c:pt>
                <c:pt idx="9">
                  <c:v>Non-Federal</c:v>
                </c:pt>
              </c:strCache>
            </c:strRef>
          </c:cat>
          <c:val>
            <c:numRef>
              <c:f>'FY 2019'!$F$5:$F$14</c:f>
              <c:numCache>
                <c:formatCode>_("$"* #,##0_);_("$"* \(#,##0\);_("$"* "-"??_);_(@_)</c:formatCode>
                <c:ptCount val="10"/>
                <c:pt idx="0">
                  <c:v>77464734</c:v>
                </c:pt>
                <c:pt idx="1">
                  <c:v>9874082</c:v>
                </c:pt>
                <c:pt idx="2">
                  <c:v>49630988</c:v>
                </c:pt>
                <c:pt idx="3">
                  <c:v>29395754</c:v>
                </c:pt>
                <c:pt idx="4">
                  <c:v>10512496</c:v>
                </c:pt>
                <c:pt idx="5">
                  <c:v>339284697</c:v>
                </c:pt>
                <c:pt idx="6">
                  <c:v>127857773</c:v>
                </c:pt>
                <c:pt idx="7">
                  <c:v>112085423</c:v>
                </c:pt>
                <c:pt idx="8">
                  <c:v>14921051</c:v>
                </c:pt>
                <c:pt idx="9">
                  <c:v>444878774.47000003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C9B-40D1-BF43-E966C37A7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1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chemeClr val="tx1"/>
                </a:solidFill>
              </a:rPr>
              <a:t>FY 2017-18 Awards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091346417518702"/>
          <c:y val="9.3237308751040249E-2"/>
          <c:w val="0.42296642770399967"/>
          <c:h val="0.86398630049292624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350-4735-A1AF-055F3B5D1115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350-4735-A1AF-055F3B5D1115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350-4735-A1AF-055F3B5D1115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350-4735-A1AF-055F3B5D1115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350-4735-A1AF-055F3B5D1115}"/>
              </c:ext>
            </c:extLst>
          </c:dPt>
          <c:dPt>
            <c:idx val="5"/>
            <c:bubble3D val="0"/>
            <c:spPr>
              <a:solidFill>
                <a:srgbClr val="CFB87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350-4735-A1AF-055F3B5D1115}"/>
              </c:ext>
            </c:extLst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350-4735-A1AF-055F3B5D1115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350-4735-A1AF-055F3B5D1115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350-4735-A1AF-055F3B5D1115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350-4735-A1AF-055F3B5D1115}"/>
              </c:ext>
            </c:extLst>
          </c:dPt>
          <c:dLbls>
            <c:dLbl>
              <c:idx val="0"/>
              <c:layout>
                <c:manualLayout>
                  <c:x val="5.474616149974619E-2"/>
                  <c:y val="-8.839250821676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50-4735-A1AF-055F3B5D1115}"/>
                </c:ext>
              </c:extLst>
            </c:dLbl>
            <c:dLbl>
              <c:idx val="1"/>
              <c:layout>
                <c:manualLayout>
                  <c:x val="2.657027708721919E-2"/>
                  <c:y val="-4.32698329592368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35405071612305"/>
                      <c:h val="8.50650952944005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350-4735-A1AF-055F3B5D1115}"/>
                </c:ext>
              </c:extLst>
            </c:dLbl>
            <c:dLbl>
              <c:idx val="2"/>
              <c:layout>
                <c:manualLayout>
                  <c:x val="4.008235438643544E-2"/>
                  <c:y val="-3.153276433925207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350-4735-A1AF-055F3B5D1115}"/>
                </c:ext>
              </c:extLst>
            </c:dLbl>
            <c:dLbl>
              <c:idx val="3"/>
              <c:layout>
                <c:manualLayout>
                  <c:x val="4.858816155443256E-2"/>
                  <c:y val="-3.042186799820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350-4735-A1AF-055F3B5D1115}"/>
                </c:ext>
              </c:extLst>
            </c:dLbl>
            <c:dLbl>
              <c:idx val="4"/>
              <c:layout>
                <c:manualLayout>
                  <c:x val="2.2115798957966074E-2"/>
                  <c:y val="-1.370462838486652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350-4735-A1AF-055F3B5D1115}"/>
                </c:ext>
              </c:extLst>
            </c:dLbl>
            <c:dLbl>
              <c:idx val="5"/>
              <c:layout>
                <c:manualLayout>
                  <c:x val="-0.12631376752406379"/>
                  <c:y val="-0.2410439170908653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350-4735-A1AF-055F3B5D1115}"/>
                </c:ext>
              </c:extLst>
            </c:dLbl>
            <c:dLbl>
              <c:idx val="6"/>
              <c:layout>
                <c:manualLayout>
                  <c:x val="-2.093369355953438E-2"/>
                  <c:y val="-4.5060673774499982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350-4735-A1AF-055F3B5D1115}"/>
                </c:ext>
              </c:extLst>
            </c:dLbl>
            <c:dLbl>
              <c:idx val="7"/>
              <c:layout>
                <c:manualLayout>
                  <c:x val="-4.1794962196889565E-2"/>
                  <c:y val="-2.880449395045131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350-4735-A1AF-055F3B5D1115}"/>
                </c:ext>
              </c:extLst>
            </c:dLbl>
            <c:dLbl>
              <c:idx val="8"/>
              <c:layout>
                <c:manualLayout>
                  <c:x val="-3.0932894582207073E-2"/>
                  <c:y val="-1.5546699955188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350-4735-A1AF-055F3B5D1115}"/>
                </c:ext>
              </c:extLst>
            </c:dLbl>
            <c:dLbl>
              <c:idx val="9"/>
              <c:layout>
                <c:manualLayout>
                  <c:x val="0.10097883749215789"/>
                  <c:y val="0.2069850620265340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350-4735-A1AF-055F3B5D1115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 2018'!$A$5:$A$14</c:f>
              <c:strCache>
                <c:ptCount val="10"/>
                <c:pt idx="0">
                  <c:v>Commerce</c:v>
                </c:pt>
                <c:pt idx="1">
                  <c:v>Veterans Affairs</c:v>
                </c:pt>
                <c:pt idx="2">
                  <c:v>Defense</c:v>
                </c:pt>
                <c:pt idx="3">
                  <c:v>Energy</c:v>
                </c:pt>
                <c:pt idx="4">
                  <c:v>Education</c:v>
                </c:pt>
                <c:pt idx="5">
                  <c:v>Health and Human Services</c:v>
                </c:pt>
                <c:pt idx="6">
                  <c:v>NASA</c:v>
                </c:pt>
                <c:pt idx="7">
                  <c:v>National Science Foundation</c:v>
                </c:pt>
                <c:pt idx="8">
                  <c:v>Other Federal</c:v>
                </c:pt>
                <c:pt idx="9">
                  <c:v>Non-Federal</c:v>
                </c:pt>
              </c:strCache>
            </c:strRef>
          </c:cat>
          <c:val>
            <c:numRef>
              <c:f>'FY 2018'!$F$5:$F$14</c:f>
              <c:numCache>
                <c:formatCode>_("$"* #,##0_);_("$"* \(#,##0\);_("$"* "-"??_);_(@_)</c:formatCode>
                <c:ptCount val="10"/>
                <c:pt idx="0">
                  <c:v>90186427</c:v>
                </c:pt>
                <c:pt idx="1">
                  <c:v>10860199</c:v>
                </c:pt>
                <c:pt idx="2">
                  <c:v>55772479</c:v>
                </c:pt>
                <c:pt idx="3">
                  <c:v>22235337</c:v>
                </c:pt>
                <c:pt idx="4">
                  <c:v>9965443</c:v>
                </c:pt>
                <c:pt idx="5">
                  <c:v>299148589</c:v>
                </c:pt>
                <c:pt idx="6">
                  <c:v>79271803</c:v>
                </c:pt>
                <c:pt idx="7">
                  <c:v>80258379</c:v>
                </c:pt>
                <c:pt idx="8">
                  <c:v>15847935</c:v>
                </c:pt>
                <c:pt idx="9">
                  <c:v>389553713.86000001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350-4735-A1AF-055F3B5D1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1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chemeClr val="tx1"/>
                </a:solidFill>
              </a:rPr>
              <a:t>FY 2016-17 Awards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091346417518702"/>
          <c:y val="9.3237308751040249E-2"/>
          <c:w val="0.42296642770399967"/>
          <c:h val="0.86398630049292624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93FB-4275-AC85-34C0BA4DFDF8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3FB-4275-AC85-34C0BA4DFDF8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93FB-4275-AC85-34C0BA4DFDF8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3FB-4275-AC85-34C0BA4DFDF8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93FB-4275-AC85-34C0BA4DFDF8}"/>
              </c:ext>
            </c:extLst>
          </c:dPt>
          <c:dPt>
            <c:idx val="5"/>
            <c:bubble3D val="0"/>
            <c:spPr>
              <a:solidFill>
                <a:srgbClr val="CFB87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3FB-4275-AC85-34C0BA4DFDF8}"/>
              </c:ext>
            </c:extLst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93FB-4275-AC85-34C0BA4DFDF8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3FB-4275-AC85-34C0BA4DFDF8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93FB-4275-AC85-34C0BA4DFDF8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3FB-4275-AC85-34C0BA4DFDF8}"/>
              </c:ext>
            </c:extLst>
          </c:dPt>
          <c:dLbls>
            <c:dLbl>
              <c:idx val="0"/>
              <c:layout>
                <c:manualLayout>
                  <c:x val="5.474616149974619E-2"/>
                  <c:y val="-8.839250821676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3FB-4275-AC85-34C0BA4DFDF8}"/>
                </c:ext>
              </c:extLst>
            </c:dLbl>
            <c:dLbl>
              <c:idx val="1"/>
              <c:layout>
                <c:manualLayout>
                  <c:x val="2.657027708721919E-2"/>
                  <c:y val="-4.32698329592368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35405071612305"/>
                      <c:h val="8.50650952944005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3FB-4275-AC85-34C0BA4DFDF8}"/>
                </c:ext>
              </c:extLst>
            </c:dLbl>
            <c:dLbl>
              <c:idx val="2"/>
              <c:layout>
                <c:manualLayout>
                  <c:x val="4.008235438643544E-2"/>
                  <c:y val="-3.153276433925207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3FB-4275-AC85-34C0BA4DFDF8}"/>
                </c:ext>
              </c:extLst>
            </c:dLbl>
            <c:dLbl>
              <c:idx val="3"/>
              <c:layout>
                <c:manualLayout>
                  <c:x val="4.858816155443256E-2"/>
                  <c:y val="-3.042186799820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3FB-4275-AC85-34C0BA4DFDF8}"/>
                </c:ext>
              </c:extLst>
            </c:dLbl>
            <c:dLbl>
              <c:idx val="4"/>
              <c:layout>
                <c:manualLayout>
                  <c:x val="2.2115798957966074E-2"/>
                  <c:y val="-1.370462838486652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3FB-4275-AC85-34C0BA4DFDF8}"/>
                </c:ext>
              </c:extLst>
            </c:dLbl>
            <c:dLbl>
              <c:idx val="5"/>
              <c:layout>
                <c:manualLayout>
                  <c:x val="-0.12631376752406379"/>
                  <c:y val="-0.2410439170908653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3FB-4275-AC85-34C0BA4DFDF8}"/>
                </c:ext>
              </c:extLst>
            </c:dLbl>
            <c:dLbl>
              <c:idx val="6"/>
              <c:layout>
                <c:manualLayout>
                  <c:x val="-2.093369355953438E-2"/>
                  <c:y val="-4.5060673774499982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3FB-4275-AC85-34C0BA4DFDF8}"/>
                </c:ext>
              </c:extLst>
            </c:dLbl>
            <c:dLbl>
              <c:idx val="7"/>
              <c:layout>
                <c:manualLayout>
                  <c:x val="-4.1794962196889565E-2"/>
                  <c:y val="-2.880449395045131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3FB-4275-AC85-34C0BA4DFDF8}"/>
                </c:ext>
              </c:extLst>
            </c:dLbl>
            <c:dLbl>
              <c:idx val="8"/>
              <c:layout>
                <c:manualLayout>
                  <c:x val="-3.0932894582207073E-2"/>
                  <c:y val="-1.5546699955188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3FB-4275-AC85-34C0BA4DFDF8}"/>
                </c:ext>
              </c:extLst>
            </c:dLbl>
            <c:dLbl>
              <c:idx val="9"/>
              <c:layout>
                <c:manualLayout>
                  <c:x val="0.10097883749215789"/>
                  <c:y val="0.2069850620265340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3FB-4275-AC85-34C0BA4DFDF8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 2017'!$A$5:$A$14</c:f>
              <c:strCache>
                <c:ptCount val="10"/>
                <c:pt idx="0">
                  <c:v>Commerce</c:v>
                </c:pt>
                <c:pt idx="1">
                  <c:v>Veterans Affairs</c:v>
                </c:pt>
                <c:pt idx="2">
                  <c:v>Defense</c:v>
                </c:pt>
                <c:pt idx="3">
                  <c:v>Energy</c:v>
                </c:pt>
                <c:pt idx="4">
                  <c:v>Education</c:v>
                </c:pt>
                <c:pt idx="5">
                  <c:v>Health and Human Services</c:v>
                </c:pt>
                <c:pt idx="6">
                  <c:v>NASA</c:v>
                </c:pt>
                <c:pt idx="7">
                  <c:v>National Science Foundation</c:v>
                </c:pt>
                <c:pt idx="8">
                  <c:v>Other Federal</c:v>
                </c:pt>
                <c:pt idx="9">
                  <c:v>Non-Federal</c:v>
                </c:pt>
              </c:strCache>
            </c:strRef>
          </c:cat>
          <c:val>
            <c:numRef>
              <c:f>'FY 2017'!$F$5:$F$14</c:f>
              <c:numCache>
                <c:formatCode>_("$"* #,##0_);_("$"* \(#,##0\);_("$"* "-"??_);_(@_)</c:formatCode>
                <c:ptCount val="10"/>
                <c:pt idx="0">
                  <c:v>80704339</c:v>
                </c:pt>
                <c:pt idx="1">
                  <c:v>11716240</c:v>
                </c:pt>
                <c:pt idx="2">
                  <c:v>39279684</c:v>
                </c:pt>
                <c:pt idx="3">
                  <c:v>23477201</c:v>
                </c:pt>
                <c:pt idx="4">
                  <c:v>10450570</c:v>
                </c:pt>
                <c:pt idx="5">
                  <c:v>286983315</c:v>
                </c:pt>
                <c:pt idx="6">
                  <c:v>77749275</c:v>
                </c:pt>
                <c:pt idx="7">
                  <c:v>87543696</c:v>
                </c:pt>
                <c:pt idx="8">
                  <c:v>19146563</c:v>
                </c:pt>
                <c:pt idx="9">
                  <c:v>397276972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FB-4275-AC85-34C0BA4DF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1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chemeClr val="tx1"/>
                </a:solidFill>
              </a:rPr>
              <a:t>FY 2015-16 Awards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617-44FC-A180-99E9BB2E676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617-44FC-A180-99E9BB2E6761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2-F617-44FC-A180-99E9BB2E6761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617-44FC-A180-99E9BB2E6761}"/>
              </c:ext>
            </c:extLst>
          </c:dPt>
          <c:dPt>
            <c:idx val="4"/>
            <c:bubble3D val="0"/>
            <c:spPr>
              <a:solidFill>
                <a:srgbClr val="CFB87C"/>
              </a:solidFill>
            </c:spPr>
            <c:extLst>
              <c:ext xmlns:c16="http://schemas.microsoft.com/office/drawing/2014/chart" uri="{C3380CC4-5D6E-409C-BE32-E72D297353CC}">
                <c16:uniqueId val="{00000004-F617-44FC-A180-99E9BB2E6761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617-44FC-A180-99E9BB2E6761}"/>
              </c:ext>
            </c:extLst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F617-44FC-A180-99E9BB2E6761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617-44FC-A180-99E9BB2E6761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8-F617-44FC-A180-99E9BB2E6761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617-44FC-A180-99E9BB2E6761}"/>
              </c:ext>
            </c:extLst>
          </c:dPt>
          <c:dLbls>
            <c:dLbl>
              <c:idx val="0"/>
              <c:layout>
                <c:manualLayout>
                  <c:x val="-6.3973425196850398E-2"/>
                  <c:y val="-0.1302039933934899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17-44FC-A180-99E9BB2E676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Veterans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Affairs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17-44FC-A180-99E9BB2E6761}"/>
                </c:ext>
              </c:extLst>
            </c:dLbl>
            <c:dLbl>
              <c:idx val="2"/>
              <c:layout>
                <c:manualLayout>
                  <c:x val="2.4044181977252842E-2"/>
                  <c:y val="4.52590669712597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17-44FC-A180-99E9BB2E6761}"/>
                </c:ext>
              </c:extLst>
            </c:dLbl>
            <c:dLbl>
              <c:idx val="3"/>
              <c:layout>
                <c:manualLayout>
                  <c:x val="3.3491251093613297E-2"/>
                  <c:y val="6.0981003798577647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17-44FC-A180-99E9BB2E6761}"/>
                </c:ext>
              </c:extLst>
            </c:dLbl>
            <c:dLbl>
              <c:idx val="4"/>
              <c:layout>
                <c:manualLayout>
                  <c:x val="-0.1116222251879532"/>
                  <c:y val="-0.2247991263865739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17-44FC-A180-99E9BB2E6761}"/>
                </c:ext>
              </c:extLst>
            </c:dLbl>
            <c:dLbl>
              <c:idx val="6"/>
              <c:layout>
                <c:manualLayout>
                  <c:x val="-2.1344050743657042E-2"/>
                  <c:y val="5.141995238939314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617-44FC-A180-99E9BB2E6761}"/>
                </c:ext>
              </c:extLst>
            </c:dLbl>
            <c:dLbl>
              <c:idx val="7"/>
              <c:layout>
                <c:manualLayout>
                  <c:x val="-7.3479877515310599E-3"/>
                  <c:y val="4.663901253547189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617-44FC-A180-99E9BB2E6761}"/>
                </c:ext>
              </c:extLst>
            </c:dLbl>
            <c:dLbl>
              <c:idx val="8"/>
              <c:layout>
                <c:manualLayout>
                  <c:x val="4.512160979877515E-2"/>
                  <c:y val="-9.1092144912506806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617-44FC-A180-99E9BB2E676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'FY 2016'!$A$5:$A$14</c:f>
              <c:strCache>
                <c:ptCount val="10"/>
                <c:pt idx="0">
                  <c:v>Commerce</c:v>
                </c:pt>
                <c:pt idx="1">
                  <c:v>Veterans Affairs</c:v>
                </c:pt>
                <c:pt idx="2">
                  <c:v>Defense</c:v>
                </c:pt>
                <c:pt idx="3">
                  <c:v>Energy</c:v>
                </c:pt>
                <c:pt idx="4">
                  <c:v>Health and Human Services</c:v>
                </c:pt>
                <c:pt idx="5">
                  <c:v>NASA</c:v>
                </c:pt>
                <c:pt idx="6">
                  <c:v>Education</c:v>
                </c:pt>
                <c:pt idx="7">
                  <c:v>National Science Foundation</c:v>
                </c:pt>
                <c:pt idx="8">
                  <c:v>Other Federal</c:v>
                </c:pt>
                <c:pt idx="9">
                  <c:v>Non-Federal</c:v>
                </c:pt>
              </c:strCache>
            </c:strRef>
          </c:cat>
          <c:val>
            <c:numRef>
              <c:f>'FY 2016'!$F$5:$F$14</c:f>
              <c:numCache>
                <c:formatCode>_("$"* #,##0_);_("$"* \(#,##0\);_("$"* "-"??_);_(@_)</c:formatCode>
                <c:ptCount val="10"/>
                <c:pt idx="0">
                  <c:v>45584521</c:v>
                </c:pt>
                <c:pt idx="1">
                  <c:v>7460245</c:v>
                </c:pt>
                <c:pt idx="2">
                  <c:v>39364128</c:v>
                </c:pt>
                <c:pt idx="3">
                  <c:v>21022458</c:v>
                </c:pt>
                <c:pt idx="4">
                  <c:v>303652052</c:v>
                </c:pt>
                <c:pt idx="5">
                  <c:v>79593383</c:v>
                </c:pt>
                <c:pt idx="6">
                  <c:v>9267333</c:v>
                </c:pt>
                <c:pt idx="7">
                  <c:v>84606741</c:v>
                </c:pt>
                <c:pt idx="8">
                  <c:v>12074759</c:v>
                </c:pt>
                <c:pt idx="9">
                  <c:v>321310477.42000002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17-44FC-A180-99E9BB2E6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6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chemeClr val="tx1"/>
                </a:solidFill>
              </a:rPr>
              <a:t>FY 2014-15 Awards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BB9F-4139-B26F-C4AA56567BD7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B9F-4139-B26F-C4AA56567BD7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2-BB9F-4139-B26F-C4AA56567BD7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B9F-4139-B26F-C4AA56567BD7}"/>
              </c:ext>
            </c:extLst>
          </c:dPt>
          <c:dPt>
            <c:idx val="4"/>
            <c:bubble3D val="0"/>
            <c:spPr>
              <a:solidFill>
                <a:srgbClr val="CFB87C"/>
              </a:solidFill>
            </c:spPr>
            <c:extLst>
              <c:ext xmlns:c16="http://schemas.microsoft.com/office/drawing/2014/chart" uri="{C3380CC4-5D6E-409C-BE32-E72D297353CC}">
                <c16:uniqueId val="{00000004-BB9F-4139-B26F-C4AA56567BD7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B9F-4139-B26F-C4AA56567BD7}"/>
              </c:ext>
            </c:extLst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BB9F-4139-B26F-C4AA56567BD7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B9F-4139-B26F-C4AA56567BD7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8-BB9F-4139-B26F-C4AA56567BD7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BB9F-4139-B26F-C4AA56567BD7}"/>
              </c:ext>
            </c:extLst>
          </c:dPt>
          <c:dLbls>
            <c:dLbl>
              <c:idx val="0"/>
              <c:layout>
                <c:manualLayout>
                  <c:x val="-6.3973425196850398E-2"/>
                  <c:y val="-0.1302039933934899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9F-4139-B26F-C4AA56567BD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Veterans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Affairs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9F-4139-B26F-C4AA56567BD7}"/>
                </c:ext>
              </c:extLst>
            </c:dLbl>
            <c:dLbl>
              <c:idx val="2"/>
              <c:layout>
                <c:manualLayout>
                  <c:x val="2.4044181977252842E-2"/>
                  <c:y val="4.52590669712597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9F-4139-B26F-C4AA56567BD7}"/>
                </c:ext>
              </c:extLst>
            </c:dLbl>
            <c:dLbl>
              <c:idx val="3"/>
              <c:layout>
                <c:manualLayout>
                  <c:x val="3.3491251093613297E-2"/>
                  <c:y val="6.0981003798577647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9F-4139-B26F-C4AA56567BD7}"/>
                </c:ext>
              </c:extLst>
            </c:dLbl>
            <c:dLbl>
              <c:idx val="4"/>
              <c:layout>
                <c:manualLayout>
                  <c:x val="-0.1116222251879532"/>
                  <c:y val="-0.21054419921647724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B9F-4139-B26F-C4AA56567BD7}"/>
                </c:ext>
              </c:extLst>
            </c:dLbl>
            <c:dLbl>
              <c:idx val="6"/>
              <c:layout>
                <c:manualLayout>
                  <c:x val="-2.1344050743657042E-2"/>
                  <c:y val="5.141995238939314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B9F-4139-B26F-C4AA56567BD7}"/>
                </c:ext>
              </c:extLst>
            </c:dLbl>
            <c:dLbl>
              <c:idx val="7"/>
              <c:layout>
                <c:manualLayout>
                  <c:x val="-7.3479877515310599E-3"/>
                  <c:y val="4.663901253547189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B9F-4139-B26F-C4AA56567BD7}"/>
                </c:ext>
              </c:extLst>
            </c:dLbl>
            <c:dLbl>
              <c:idx val="8"/>
              <c:layout>
                <c:manualLayout>
                  <c:x val="4.512160979877515E-2"/>
                  <c:y val="-9.1092144912506806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B9F-4139-B26F-C4AA56567BD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'FY 2015'!$A$5:$A$14</c:f>
              <c:strCache>
                <c:ptCount val="10"/>
                <c:pt idx="0">
                  <c:v>Commerce</c:v>
                </c:pt>
                <c:pt idx="1">
                  <c:v>Veterans Affairs</c:v>
                </c:pt>
                <c:pt idx="2">
                  <c:v>Defense</c:v>
                </c:pt>
                <c:pt idx="3">
                  <c:v>Energy</c:v>
                </c:pt>
                <c:pt idx="4">
                  <c:v>Health and Human Services</c:v>
                </c:pt>
                <c:pt idx="5">
                  <c:v>NASA</c:v>
                </c:pt>
                <c:pt idx="6">
                  <c:v>Education</c:v>
                </c:pt>
                <c:pt idx="7">
                  <c:v>National Science Foundation</c:v>
                </c:pt>
                <c:pt idx="8">
                  <c:v>Other Federal</c:v>
                </c:pt>
                <c:pt idx="9">
                  <c:v>Non-Federal</c:v>
                </c:pt>
              </c:strCache>
            </c:strRef>
          </c:cat>
          <c:val>
            <c:numRef>
              <c:f>'FY 2015'!$F$5:$F$14</c:f>
              <c:numCache>
                <c:formatCode>_("$"* #,##0_);_("$"* \(#,##0\);_("$"* "-"??_);_(@_)</c:formatCode>
                <c:ptCount val="10"/>
                <c:pt idx="0">
                  <c:v>52616568</c:v>
                </c:pt>
                <c:pt idx="1">
                  <c:v>8160588</c:v>
                </c:pt>
                <c:pt idx="2">
                  <c:v>28060710</c:v>
                </c:pt>
                <c:pt idx="3">
                  <c:v>15802707</c:v>
                </c:pt>
                <c:pt idx="4">
                  <c:v>279173913.69999999</c:v>
                </c:pt>
                <c:pt idx="5">
                  <c:v>74390057</c:v>
                </c:pt>
                <c:pt idx="6">
                  <c:v>11335618</c:v>
                </c:pt>
                <c:pt idx="7">
                  <c:v>80430000</c:v>
                </c:pt>
                <c:pt idx="8">
                  <c:v>18704547.920000002</c:v>
                </c:pt>
                <c:pt idx="9">
                  <c:v>309670599.26999998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9F-4139-B26F-C4AA56567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6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15</xdr:row>
      <xdr:rowOff>47625</xdr:rowOff>
    </xdr:from>
    <xdr:to>
      <xdr:col>5</xdr:col>
      <xdr:colOff>590550</xdr:colOff>
      <xdr:row>35</xdr:row>
      <xdr:rowOff>123825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16</xdr:row>
      <xdr:rowOff>9525</xdr:rowOff>
    </xdr:from>
    <xdr:to>
      <xdr:col>5</xdr:col>
      <xdr:colOff>79375</xdr:colOff>
      <xdr:row>36</xdr:row>
      <xdr:rowOff>95251</xdr:rowOff>
    </xdr:to>
    <xdr:graphicFrame macro="">
      <xdr:nvGraphicFramePr>
        <xdr:cNvPr id="2152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16</xdr:row>
      <xdr:rowOff>9525</xdr:rowOff>
    </xdr:from>
    <xdr:to>
      <xdr:col>5</xdr:col>
      <xdr:colOff>269875</xdr:colOff>
      <xdr:row>36</xdr:row>
      <xdr:rowOff>127000</xdr:rowOff>
    </xdr:to>
    <xdr:graphicFrame macro="">
      <xdr:nvGraphicFramePr>
        <xdr:cNvPr id="821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16</xdr:row>
      <xdr:rowOff>38100</xdr:rowOff>
    </xdr:from>
    <xdr:to>
      <xdr:col>4</xdr:col>
      <xdr:colOff>1031875</xdr:colOff>
      <xdr:row>36</xdr:row>
      <xdr:rowOff>95250</xdr:rowOff>
    </xdr:to>
    <xdr:graphicFrame macro="">
      <xdr:nvGraphicFramePr>
        <xdr:cNvPr id="71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835025</xdr:colOff>
      <xdr:row>15</xdr:row>
      <xdr:rowOff>114300</xdr:rowOff>
    </xdr:from>
    <xdr:to>
      <xdr:col>5</xdr:col>
      <xdr:colOff>238125</xdr:colOff>
      <xdr:row>36</xdr:row>
      <xdr:rowOff>111125</xdr:rowOff>
    </xdr:to>
    <xdr:graphicFrame macro="">
      <xdr:nvGraphicFramePr>
        <xdr:cNvPr id="61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16</xdr:row>
      <xdr:rowOff>28575</xdr:rowOff>
    </xdr:from>
    <xdr:to>
      <xdr:col>5</xdr:col>
      <xdr:colOff>174625</xdr:colOff>
      <xdr:row>37</xdr:row>
      <xdr:rowOff>111125</xdr:rowOff>
    </xdr:to>
    <xdr:graphicFrame macro="">
      <xdr:nvGraphicFramePr>
        <xdr:cNvPr id="104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15</xdr:row>
      <xdr:rowOff>47625</xdr:rowOff>
    </xdr:from>
    <xdr:to>
      <xdr:col>5</xdr:col>
      <xdr:colOff>590550</xdr:colOff>
      <xdr:row>35</xdr:row>
      <xdr:rowOff>123825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15</xdr:row>
      <xdr:rowOff>47625</xdr:rowOff>
    </xdr:from>
    <xdr:to>
      <xdr:col>5</xdr:col>
      <xdr:colOff>590550</xdr:colOff>
      <xdr:row>35</xdr:row>
      <xdr:rowOff>123825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15</xdr:row>
      <xdr:rowOff>47625</xdr:rowOff>
    </xdr:from>
    <xdr:to>
      <xdr:col>5</xdr:col>
      <xdr:colOff>590550</xdr:colOff>
      <xdr:row>35</xdr:row>
      <xdr:rowOff>123825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15</xdr:row>
      <xdr:rowOff>47625</xdr:rowOff>
    </xdr:from>
    <xdr:to>
      <xdr:col>5</xdr:col>
      <xdr:colOff>590550</xdr:colOff>
      <xdr:row>35</xdr:row>
      <xdr:rowOff>123825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15</xdr:row>
      <xdr:rowOff>47625</xdr:rowOff>
    </xdr:from>
    <xdr:to>
      <xdr:col>5</xdr:col>
      <xdr:colOff>590550</xdr:colOff>
      <xdr:row>35</xdr:row>
      <xdr:rowOff>123825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15</xdr:row>
      <xdr:rowOff>47625</xdr:rowOff>
    </xdr:from>
    <xdr:to>
      <xdr:col>5</xdr:col>
      <xdr:colOff>590550</xdr:colOff>
      <xdr:row>35</xdr:row>
      <xdr:rowOff>123825</xdr:rowOff>
    </xdr:to>
    <xdr:graphicFrame macro="">
      <xdr:nvGraphicFramePr>
        <xdr:cNvPr id="829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16</xdr:row>
      <xdr:rowOff>9524</xdr:rowOff>
    </xdr:from>
    <xdr:to>
      <xdr:col>5</xdr:col>
      <xdr:colOff>587375</xdr:colOff>
      <xdr:row>36</xdr:row>
      <xdr:rowOff>47625</xdr:rowOff>
    </xdr:to>
    <xdr:graphicFrame macro="">
      <xdr:nvGraphicFramePr>
        <xdr:cNvPr id="4609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16</xdr:row>
      <xdr:rowOff>9525</xdr:rowOff>
    </xdr:from>
    <xdr:to>
      <xdr:col>5</xdr:col>
      <xdr:colOff>206375</xdr:colOff>
      <xdr:row>36</xdr:row>
      <xdr:rowOff>31750</xdr:rowOff>
    </xdr:to>
    <xdr:graphicFrame macro="">
      <xdr:nvGraphicFramePr>
        <xdr:cNvPr id="3278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="110" zoomScaleNormal="100" zoomScaleSheetLayoutView="110" workbookViewId="0">
      <selection activeCell="C8" sqref="C8"/>
    </sheetView>
  </sheetViews>
  <sheetFormatPr defaultRowHeight="12" x14ac:dyDescent="0.2"/>
  <cols>
    <col min="1" max="1" width="27.28515625" style="6" customWidth="1"/>
    <col min="2" max="6" width="16.42578125" style="6" customWidth="1"/>
    <col min="7" max="7" width="12.42578125" style="6" customWidth="1"/>
    <col min="8" max="8" width="14.85546875" style="6" customWidth="1"/>
    <col min="9" max="9" width="14.85546875" style="5" customWidth="1"/>
    <col min="10" max="11" width="14.85546875" style="6" customWidth="1"/>
    <col min="12" max="12" width="9.42578125" style="6" customWidth="1"/>
    <col min="13" max="16384" width="9.140625" style="6"/>
  </cols>
  <sheetData>
    <row r="1" spans="1:11" ht="15.75" customHeight="1" x14ac:dyDescent="0.25">
      <c r="A1" s="20" t="s">
        <v>38</v>
      </c>
      <c r="D1" s="29"/>
      <c r="E1" s="29"/>
    </row>
    <row r="2" spans="1:11" ht="13.5" customHeight="1" x14ac:dyDescent="0.2">
      <c r="D2" s="30"/>
      <c r="E2" s="30"/>
    </row>
    <row r="3" spans="1:11" ht="30" customHeight="1" thickBot="1" x14ac:dyDescent="0.25">
      <c r="A3" s="18" t="s">
        <v>10</v>
      </c>
      <c r="B3" s="2" t="s">
        <v>5</v>
      </c>
      <c r="C3" s="17" t="s">
        <v>6</v>
      </c>
      <c r="D3" s="1" t="s">
        <v>4</v>
      </c>
      <c r="E3" s="1" t="s">
        <v>9</v>
      </c>
      <c r="F3" s="2" t="s">
        <v>11</v>
      </c>
    </row>
    <row r="4" spans="1:11" ht="13.5" customHeight="1" x14ac:dyDescent="0.2">
      <c r="A4" s="31" t="s">
        <v>1</v>
      </c>
      <c r="B4" s="32">
        <v>485817667</v>
      </c>
      <c r="C4" s="32">
        <v>5307003</v>
      </c>
      <c r="D4" s="32">
        <v>16947521</v>
      </c>
      <c r="E4" s="32">
        <v>390582455</v>
      </c>
      <c r="F4" s="32">
        <v>898654646</v>
      </c>
      <c r="I4" s="27"/>
    </row>
    <row r="5" spans="1:11" ht="13.5" customHeight="1" x14ac:dyDescent="0.2">
      <c r="A5" s="10" t="s">
        <v>2</v>
      </c>
      <c r="B5" s="11">
        <v>82955990</v>
      </c>
      <c r="C5" s="11">
        <v>0</v>
      </c>
      <c r="D5" s="11">
        <v>0</v>
      </c>
      <c r="E5" s="11">
        <v>0</v>
      </c>
      <c r="F5" s="8">
        <v>82955990</v>
      </c>
      <c r="H5" s="24"/>
      <c r="I5" s="24"/>
      <c r="J5" s="25"/>
      <c r="K5" s="25"/>
    </row>
    <row r="6" spans="1:11" ht="13.5" customHeight="1" x14ac:dyDescent="0.2">
      <c r="A6" s="10" t="s">
        <v>12</v>
      </c>
      <c r="B6" s="11">
        <v>0</v>
      </c>
      <c r="C6" s="11">
        <v>0</v>
      </c>
      <c r="D6" s="11">
        <v>0</v>
      </c>
      <c r="E6" s="11">
        <v>8458127</v>
      </c>
      <c r="F6" s="8">
        <v>8458127</v>
      </c>
      <c r="H6" s="24"/>
      <c r="I6" s="28"/>
      <c r="J6" s="24"/>
      <c r="K6" s="26"/>
    </row>
    <row r="7" spans="1:11" ht="13.5" customHeight="1" x14ac:dyDescent="0.2">
      <c r="A7" s="10" t="s">
        <v>13</v>
      </c>
      <c r="B7" s="11">
        <v>36776270</v>
      </c>
      <c r="C7" s="11">
        <v>274098</v>
      </c>
      <c r="D7" s="11">
        <v>728845</v>
      </c>
      <c r="E7" s="11">
        <v>24976801</v>
      </c>
      <c r="F7" s="8">
        <v>62756014</v>
      </c>
      <c r="H7" s="24"/>
      <c r="I7" s="24"/>
      <c r="J7" s="24"/>
      <c r="K7" s="26"/>
    </row>
    <row r="8" spans="1:11" ht="13.5" customHeight="1" x14ac:dyDescent="0.2">
      <c r="A8" s="10" t="s">
        <v>7</v>
      </c>
      <c r="B8" s="11">
        <v>38266746</v>
      </c>
      <c r="C8" s="11">
        <v>0</v>
      </c>
      <c r="D8" s="11">
        <v>0</v>
      </c>
      <c r="E8" s="11">
        <v>0</v>
      </c>
      <c r="F8" s="8">
        <v>38266746</v>
      </c>
      <c r="H8" s="24"/>
      <c r="I8" s="24"/>
      <c r="J8" s="24"/>
      <c r="K8" s="26"/>
    </row>
    <row r="9" spans="1:11" ht="13.5" customHeight="1" x14ac:dyDescent="0.2">
      <c r="A9" s="10" t="s">
        <v>0</v>
      </c>
      <c r="B9" s="11">
        <v>2776206</v>
      </c>
      <c r="C9" s="11">
        <v>111696</v>
      </c>
      <c r="D9" s="11">
        <v>3991079</v>
      </c>
      <c r="E9" s="11">
        <v>1244164</v>
      </c>
      <c r="F9" s="8">
        <v>8123145</v>
      </c>
      <c r="H9" s="24"/>
      <c r="I9" s="24"/>
      <c r="J9" s="24"/>
      <c r="K9" s="26"/>
    </row>
    <row r="10" spans="1:11" ht="13.5" customHeight="1" x14ac:dyDescent="0.2">
      <c r="A10" s="10" t="s">
        <v>14</v>
      </c>
      <c r="B10" s="11">
        <v>57586541</v>
      </c>
      <c r="C10" s="11">
        <v>1280880</v>
      </c>
      <c r="D10" s="11">
        <v>3414054</v>
      </c>
      <c r="E10" s="11">
        <v>350659799</v>
      </c>
      <c r="F10" s="8">
        <v>412941274</v>
      </c>
      <c r="H10" s="24"/>
      <c r="I10" s="24"/>
      <c r="J10" s="24"/>
      <c r="K10" s="26"/>
    </row>
    <row r="11" spans="1:11" ht="13.5" customHeight="1" x14ac:dyDescent="0.2">
      <c r="A11" s="10" t="s">
        <v>15</v>
      </c>
      <c r="B11" s="11">
        <v>142333121</v>
      </c>
      <c r="C11" s="11">
        <v>0</v>
      </c>
      <c r="D11" s="11">
        <v>0</v>
      </c>
      <c r="E11" s="11">
        <v>0</v>
      </c>
      <c r="F11" s="8">
        <v>142333121</v>
      </c>
      <c r="H11" s="24"/>
      <c r="I11" s="24"/>
      <c r="J11" s="24"/>
      <c r="K11" s="26"/>
    </row>
    <row r="12" spans="1:11" ht="13.5" customHeight="1" x14ac:dyDescent="0.2">
      <c r="A12" s="10" t="s">
        <v>16</v>
      </c>
      <c r="B12" s="11">
        <v>115259633</v>
      </c>
      <c r="C12" s="11">
        <v>1858248</v>
      </c>
      <c r="D12" s="11">
        <v>5153619</v>
      </c>
      <c r="E12" s="11">
        <v>3632392</v>
      </c>
      <c r="F12" s="8">
        <v>125903892</v>
      </c>
      <c r="H12" s="24"/>
      <c r="I12" s="24"/>
      <c r="J12" s="24"/>
      <c r="K12" s="26"/>
    </row>
    <row r="13" spans="1:11" ht="13.5" customHeight="1" x14ac:dyDescent="0.2">
      <c r="A13" s="10" t="s">
        <v>8</v>
      </c>
      <c r="B13" s="11">
        <v>9863160</v>
      </c>
      <c r="C13" s="11">
        <v>1782081</v>
      </c>
      <c r="D13" s="11">
        <v>3659924</v>
      </c>
      <c r="E13" s="11">
        <v>1611172</v>
      </c>
      <c r="F13" s="8">
        <v>16916337</v>
      </c>
      <c r="H13" s="24"/>
      <c r="I13" s="24"/>
      <c r="J13" s="24"/>
      <c r="K13" s="26"/>
    </row>
    <row r="14" spans="1:11" ht="13.5" customHeight="1" x14ac:dyDescent="0.2">
      <c r="A14" s="31" t="s">
        <v>17</v>
      </c>
      <c r="B14" s="32">
        <v>170548464</v>
      </c>
      <c r="C14" s="32">
        <v>10536548</v>
      </c>
      <c r="D14" s="32">
        <v>11629619</v>
      </c>
      <c r="E14" s="32">
        <v>314226635</v>
      </c>
      <c r="F14" s="32">
        <v>506941266</v>
      </c>
      <c r="H14" s="26"/>
      <c r="I14" s="26"/>
      <c r="J14" s="24"/>
      <c r="K14" s="26"/>
    </row>
    <row r="15" spans="1:11" ht="13.5" customHeight="1" x14ac:dyDescent="0.2">
      <c r="A15" s="14" t="s">
        <v>3</v>
      </c>
      <c r="B15" s="15">
        <v>656366131</v>
      </c>
      <c r="C15" s="15">
        <v>15843551</v>
      </c>
      <c r="D15" s="15">
        <v>28577140</v>
      </c>
      <c r="E15" s="15">
        <v>704809090</v>
      </c>
      <c r="F15" s="19">
        <v>1405595912</v>
      </c>
    </row>
    <row r="37" spans="1:6" x14ac:dyDescent="0.2">
      <c r="A37" s="6" t="s">
        <v>27</v>
      </c>
    </row>
    <row r="38" spans="1:6" x14ac:dyDescent="0.2">
      <c r="A38" s="6" t="s">
        <v>28</v>
      </c>
    </row>
    <row r="39" spans="1:6" ht="13.5" customHeight="1" x14ac:dyDescent="0.2">
      <c r="A39" s="33" t="s">
        <v>37</v>
      </c>
      <c r="B39" s="33"/>
      <c r="C39" s="33"/>
      <c r="D39" s="33"/>
      <c r="E39" s="33"/>
      <c r="F39" s="33"/>
    </row>
  </sheetData>
  <mergeCells count="1">
    <mergeCell ref="A39:F39"/>
  </mergeCells>
  <printOptions horizontalCentered="1" verticalCentered="1"/>
  <pageMargins left="0.7" right="0.7" top="0.75" bottom="0.75" header="0.3" footer="0.3"/>
  <pageSetup orientation="landscape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110" zoomScaleNormal="100" zoomScaleSheetLayoutView="110" workbookViewId="0"/>
  </sheetViews>
  <sheetFormatPr defaultRowHeight="12" x14ac:dyDescent="0.2"/>
  <cols>
    <col min="1" max="1" width="27.28515625" style="6" customWidth="1"/>
    <col min="2" max="6" width="16.42578125" style="6" customWidth="1"/>
    <col min="7" max="7" width="12.42578125" style="6" customWidth="1"/>
    <col min="8" max="8" width="14.85546875" style="6" customWidth="1"/>
    <col min="9" max="9" width="14.85546875" style="5" customWidth="1"/>
    <col min="10" max="11" width="14.85546875" style="6" customWidth="1"/>
    <col min="12" max="12" width="9.42578125" style="6" customWidth="1"/>
    <col min="13" max="16384" width="9.140625" style="6"/>
  </cols>
  <sheetData>
    <row r="1" spans="1:11" ht="15.75" customHeight="1" x14ac:dyDescent="0.25">
      <c r="A1" s="20" t="s">
        <v>23</v>
      </c>
    </row>
    <row r="2" spans="1:11" ht="13.5" customHeight="1" x14ac:dyDescent="0.2"/>
    <row r="3" spans="1:11" ht="30" customHeight="1" thickBot="1" x14ac:dyDescent="0.25">
      <c r="A3" s="18" t="s">
        <v>10</v>
      </c>
      <c r="B3" s="2" t="s">
        <v>5</v>
      </c>
      <c r="C3" s="17" t="s">
        <v>6</v>
      </c>
      <c r="D3" s="1" t="s">
        <v>4</v>
      </c>
      <c r="E3" s="1" t="s">
        <v>9</v>
      </c>
      <c r="F3" s="2" t="s">
        <v>11</v>
      </c>
    </row>
    <row r="4" spans="1:11" ht="13.5" customHeight="1" x14ac:dyDescent="0.2">
      <c r="A4" s="7" t="s">
        <v>1</v>
      </c>
      <c r="B4" s="8">
        <f>SUM(B5:B13)</f>
        <v>327537122</v>
      </c>
      <c r="C4" s="9">
        <f>SUM(C5:C13)</f>
        <v>5657492</v>
      </c>
      <c r="D4" s="9">
        <f>SUM(D5:D13)</f>
        <v>10448520</v>
      </c>
      <c r="E4" s="9">
        <f>SUM(E5:E13)</f>
        <v>248540138</v>
      </c>
      <c r="F4" s="8">
        <f>B4+C4+D4+E4</f>
        <v>592183272</v>
      </c>
    </row>
    <row r="5" spans="1:11" ht="13.5" customHeight="1" x14ac:dyDescent="0.2">
      <c r="A5" s="10" t="s">
        <v>2</v>
      </c>
      <c r="B5" s="11">
        <v>84671449</v>
      </c>
      <c r="C5" s="12">
        <v>684232</v>
      </c>
      <c r="D5" s="12">
        <v>0</v>
      </c>
      <c r="E5" s="12">
        <v>0</v>
      </c>
      <c r="F5" s="8">
        <f t="shared" ref="F5:F15" si="0">B5+C5+D5+E5</f>
        <v>85355681</v>
      </c>
      <c r="H5" s="24"/>
      <c r="I5" s="24"/>
      <c r="J5" s="25"/>
      <c r="K5" s="25"/>
    </row>
    <row r="6" spans="1:11" ht="13.5" customHeight="1" x14ac:dyDescent="0.2">
      <c r="A6" s="10" t="s">
        <v>12</v>
      </c>
      <c r="B6" s="11">
        <v>0</v>
      </c>
      <c r="C6" s="12">
        <v>0</v>
      </c>
      <c r="D6" s="12">
        <v>22490</v>
      </c>
      <c r="E6" s="9">
        <v>9100251</v>
      </c>
      <c r="F6" s="8">
        <f t="shared" si="0"/>
        <v>9122741</v>
      </c>
      <c r="H6" s="24"/>
      <c r="I6" s="25"/>
      <c r="J6" s="24"/>
      <c r="K6" s="26"/>
    </row>
    <row r="7" spans="1:11" ht="13.5" customHeight="1" x14ac:dyDescent="0.2">
      <c r="A7" s="10" t="s">
        <v>13</v>
      </c>
      <c r="B7" s="11">
        <v>23085582</v>
      </c>
      <c r="C7" s="12">
        <v>577687</v>
      </c>
      <c r="D7" s="12">
        <v>520434</v>
      </c>
      <c r="E7" s="9">
        <v>9699862</v>
      </c>
      <c r="F7" s="8">
        <f t="shared" si="0"/>
        <v>33883565</v>
      </c>
      <c r="H7" s="24"/>
      <c r="I7" s="24"/>
      <c r="J7" s="24"/>
      <c r="K7" s="26"/>
    </row>
    <row r="8" spans="1:11" ht="13.5" customHeight="1" x14ac:dyDescent="0.2">
      <c r="A8" s="10" t="s">
        <v>7</v>
      </c>
      <c r="B8" s="11">
        <v>20658790</v>
      </c>
      <c r="C8" s="12">
        <v>225000</v>
      </c>
      <c r="D8" s="12">
        <v>0</v>
      </c>
      <c r="E8" s="9">
        <v>0</v>
      </c>
      <c r="F8" s="8">
        <f t="shared" si="0"/>
        <v>20883790</v>
      </c>
      <c r="H8" s="24"/>
      <c r="I8" s="24"/>
      <c r="J8" s="24"/>
      <c r="K8" s="26"/>
    </row>
    <row r="9" spans="1:11" ht="13.5" customHeight="1" x14ac:dyDescent="0.2">
      <c r="A9" s="10" t="s">
        <v>14</v>
      </c>
      <c r="B9" s="11">
        <v>37422381</v>
      </c>
      <c r="C9" s="12">
        <v>2105674</v>
      </c>
      <c r="D9" s="12">
        <v>2563550</v>
      </c>
      <c r="E9" s="9">
        <v>222875496</v>
      </c>
      <c r="F9" s="8">
        <f t="shared" si="0"/>
        <v>264967101</v>
      </c>
      <c r="H9" s="24"/>
      <c r="I9" s="24"/>
      <c r="J9" s="24"/>
      <c r="K9" s="26"/>
    </row>
    <row r="10" spans="1:11" ht="13.5" customHeight="1" x14ac:dyDescent="0.2">
      <c r="A10" s="10" t="s">
        <v>15</v>
      </c>
      <c r="B10" s="11">
        <v>78016721</v>
      </c>
      <c r="C10" s="12">
        <v>0</v>
      </c>
      <c r="D10" s="12">
        <v>0</v>
      </c>
      <c r="E10" s="9">
        <v>0</v>
      </c>
      <c r="F10" s="8">
        <f t="shared" si="0"/>
        <v>78016721</v>
      </c>
      <c r="H10" s="24"/>
      <c r="I10" s="24"/>
      <c r="J10" s="24"/>
      <c r="K10" s="26"/>
    </row>
    <row r="11" spans="1:11" ht="13.5" customHeight="1" x14ac:dyDescent="0.2">
      <c r="A11" s="10" t="s">
        <v>0</v>
      </c>
      <c r="B11" s="11">
        <v>5148665</v>
      </c>
      <c r="C11" s="12">
        <v>47106</v>
      </c>
      <c r="D11" s="12">
        <v>1978765</v>
      </c>
      <c r="E11" s="9">
        <v>1805775</v>
      </c>
      <c r="F11" s="8">
        <f t="shared" si="0"/>
        <v>8980311</v>
      </c>
      <c r="H11" s="24"/>
      <c r="I11" s="24"/>
      <c r="J11" s="24"/>
      <c r="K11" s="26"/>
    </row>
    <row r="12" spans="1:11" ht="13.5" customHeight="1" x14ac:dyDescent="0.2">
      <c r="A12" s="10" t="s">
        <v>16</v>
      </c>
      <c r="B12" s="11">
        <v>70843620</v>
      </c>
      <c r="C12" s="12">
        <v>2017793</v>
      </c>
      <c r="D12" s="12">
        <v>2735574</v>
      </c>
      <c r="E12" s="9">
        <v>1659657</v>
      </c>
      <c r="F12" s="8">
        <f t="shared" si="0"/>
        <v>77256644</v>
      </c>
      <c r="H12" s="24"/>
      <c r="I12" s="24"/>
      <c r="J12" s="24"/>
      <c r="K12" s="26"/>
    </row>
    <row r="13" spans="1:11" ht="13.5" customHeight="1" x14ac:dyDescent="0.2">
      <c r="A13" s="10" t="s">
        <v>8</v>
      </c>
      <c r="B13" s="11">
        <v>7689914</v>
      </c>
      <c r="C13" s="12">
        <v>0</v>
      </c>
      <c r="D13" s="12">
        <v>2627707</v>
      </c>
      <c r="E13" s="9">
        <v>3399097</v>
      </c>
      <c r="F13" s="8">
        <f t="shared" si="0"/>
        <v>13716718</v>
      </c>
      <c r="H13" s="24"/>
      <c r="I13" s="24"/>
      <c r="J13" s="24"/>
      <c r="K13" s="26"/>
    </row>
    <row r="14" spans="1:11" ht="13.5" customHeight="1" x14ac:dyDescent="0.2">
      <c r="A14" s="7" t="s">
        <v>17</v>
      </c>
      <c r="B14" s="8">
        <v>84564289</v>
      </c>
      <c r="C14" s="9">
        <v>3738543</v>
      </c>
      <c r="D14" s="12">
        <v>8047598</v>
      </c>
      <c r="E14" s="9">
        <v>174770463</v>
      </c>
      <c r="F14" s="8">
        <f t="shared" si="0"/>
        <v>271120893</v>
      </c>
      <c r="H14" s="26"/>
      <c r="I14" s="26"/>
      <c r="J14" s="24"/>
      <c r="K14" s="26"/>
    </row>
    <row r="15" spans="1:11" ht="13.5" customHeight="1" x14ac:dyDescent="0.2">
      <c r="A15" s="14" t="s">
        <v>3</v>
      </c>
      <c r="B15" s="15">
        <f>B4+B14</f>
        <v>412101411</v>
      </c>
      <c r="C15" s="16">
        <f>C4+C14</f>
        <v>9396035</v>
      </c>
      <c r="D15" s="16">
        <f>D4+D14</f>
        <v>18496118</v>
      </c>
      <c r="E15" s="16">
        <f>E4+E14</f>
        <v>423310601</v>
      </c>
      <c r="F15" s="19">
        <f t="shared" si="0"/>
        <v>863304165</v>
      </c>
    </row>
  </sheetData>
  <printOptions horizontalCentered="1" verticalCentered="1"/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="110" zoomScaleNormal="100" zoomScaleSheetLayoutView="110" workbookViewId="0"/>
  </sheetViews>
  <sheetFormatPr defaultRowHeight="12" x14ac:dyDescent="0.2"/>
  <cols>
    <col min="1" max="1" width="27.28515625" style="6" customWidth="1"/>
    <col min="2" max="6" width="16.42578125" style="6" customWidth="1"/>
    <col min="7" max="7" width="12.42578125" style="6" customWidth="1"/>
    <col min="8" max="8" width="14.140625" style="6" customWidth="1"/>
    <col min="9" max="9" width="9.42578125" style="5" customWidth="1"/>
    <col min="10" max="12" width="9.42578125" style="6" customWidth="1"/>
    <col min="13" max="16384" width="9.140625" style="6"/>
  </cols>
  <sheetData>
    <row r="1" spans="1:6" ht="15.75" customHeight="1" x14ac:dyDescent="0.25">
      <c r="A1" s="20" t="s">
        <v>18</v>
      </c>
    </row>
    <row r="2" spans="1:6" ht="13.5" customHeight="1" x14ac:dyDescent="0.2"/>
    <row r="3" spans="1:6" ht="30" customHeight="1" thickBot="1" x14ac:dyDescent="0.25">
      <c r="A3" s="18" t="s">
        <v>10</v>
      </c>
      <c r="B3" s="2" t="s">
        <v>5</v>
      </c>
      <c r="C3" s="17" t="s">
        <v>6</v>
      </c>
      <c r="D3" s="1" t="s">
        <v>4</v>
      </c>
      <c r="E3" s="1" t="s">
        <v>9</v>
      </c>
      <c r="F3" s="2" t="s">
        <v>11</v>
      </c>
    </row>
    <row r="4" spans="1:6" ht="13.5" customHeight="1" x14ac:dyDescent="0.2">
      <c r="A4" s="7" t="s">
        <v>1</v>
      </c>
      <c r="B4" s="8">
        <f>SUM(B5:B13)</f>
        <v>272585908</v>
      </c>
      <c r="C4" s="9">
        <f>SUM(C5:C13)</f>
        <v>2818129.05</v>
      </c>
      <c r="D4" s="9">
        <f>SUM(D5:D13)</f>
        <v>9493330</v>
      </c>
      <c r="E4" s="9">
        <f>SUM(E5:E13)</f>
        <v>234881739</v>
      </c>
      <c r="F4" s="8">
        <f>B4+C4+D4+E4</f>
        <v>519779106.05000001</v>
      </c>
    </row>
    <row r="5" spans="1:6" ht="13.5" customHeight="1" x14ac:dyDescent="0.2">
      <c r="A5" s="10" t="s">
        <v>2</v>
      </c>
      <c r="B5" s="11">
        <v>48253031</v>
      </c>
      <c r="C5" s="12">
        <v>0</v>
      </c>
      <c r="D5" s="12">
        <v>0</v>
      </c>
      <c r="E5" s="12">
        <v>0</v>
      </c>
      <c r="F5" s="8">
        <f t="shared" ref="F5:F15" si="0">B5+C5+D5+E5</f>
        <v>48253031</v>
      </c>
    </row>
    <row r="6" spans="1:6" ht="13.5" customHeight="1" x14ac:dyDescent="0.2">
      <c r="A6" s="10" t="s">
        <v>12</v>
      </c>
      <c r="B6" s="12">
        <v>0</v>
      </c>
      <c r="C6" s="12">
        <v>0</v>
      </c>
      <c r="D6" s="12">
        <v>53836</v>
      </c>
      <c r="E6" s="9">
        <v>6965632</v>
      </c>
      <c r="F6" s="8">
        <f t="shared" si="0"/>
        <v>7019468</v>
      </c>
    </row>
    <row r="7" spans="1:6" ht="13.5" customHeight="1" x14ac:dyDescent="0.2">
      <c r="A7" s="10" t="s">
        <v>13</v>
      </c>
      <c r="B7" s="11">
        <v>11938633</v>
      </c>
      <c r="C7" s="12">
        <v>257142</v>
      </c>
      <c r="D7" s="12">
        <v>1593535</v>
      </c>
      <c r="E7" s="9">
        <v>5625080</v>
      </c>
      <c r="F7" s="8">
        <f t="shared" si="0"/>
        <v>19414390</v>
      </c>
    </row>
    <row r="8" spans="1:6" ht="13.5" customHeight="1" x14ac:dyDescent="0.2">
      <c r="A8" s="10" t="s">
        <v>7</v>
      </c>
      <c r="B8" s="11">
        <f>12735877+1236829</f>
        <v>13972706</v>
      </c>
      <c r="C8" s="12">
        <v>184973</v>
      </c>
      <c r="D8" s="12">
        <v>0</v>
      </c>
      <c r="E8" s="12">
        <v>0</v>
      </c>
      <c r="F8" s="8">
        <f t="shared" si="0"/>
        <v>14157679</v>
      </c>
    </row>
    <row r="9" spans="1:6" ht="13.5" customHeight="1" x14ac:dyDescent="0.2">
      <c r="A9" s="10" t="s">
        <v>14</v>
      </c>
      <c r="B9" s="11">
        <v>37880169</v>
      </c>
      <c r="C9" s="12">
        <v>182574.05</v>
      </c>
      <c r="D9" s="12">
        <v>1472303</v>
      </c>
      <c r="E9" s="9">
        <v>218720335</v>
      </c>
      <c r="F9" s="8">
        <f t="shared" si="0"/>
        <v>258255381.05000001</v>
      </c>
    </row>
    <row r="10" spans="1:6" ht="13.5" customHeight="1" x14ac:dyDescent="0.2">
      <c r="A10" s="10" t="s">
        <v>15</v>
      </c>
      <c r="B10" s="11">
        <v>65628972</v>
      </c>
      <c r="C10" s="12">
        <v>0</v>
      </c>
      <c r="D10" s="12">
        <v>0</v>
      </c>
      <c r="E10" s="12">
        <v>0</v>
      </c>
      <c r="F10" s="8">
        <f t="shared" si="0"/>
        <v>65628972</v>
      </c>
    </row>
    <row r="11" spans="1:6" ht="13.5" customHeight="1" x14ac:dyDescent="0.2">
      <c r="A11" s="10" t="s">
        <v>0</v>
      </c>
      <c r="B11" s="11">
        <v>5014266</v>
      </c>
      <c r="C11" s="12">
        <v>47106</v>
      </c>
      <c r="D11" s="12">
        <v>2995543</v>
      </c>
      <c r="E11" s="9">
        <v>1579242</v>
      </c>
      <c r="F11" s="8">
        <f t="shared" si="0"/>
        <v>9636157</v>
      </c>
    </row>
    <row r="12" spans="1:6" ht="13.5" customHeight="1" x14ac:dyDescent="0.2">
      <c r="A12" s="10" t="s">
        <v>16</v>
      </c>
      <c r="B12" s="11">
        <v>82024810</v>
      </c>
      <c r="C12" s="12">
        <v>2146334</v>
      </c>
      <c r="D12" s="12">
        <v>937277</v>
      </c>
      <c r="E12" s="9">
        <v>487862</v>
      </c>
      <c r="F12" s="8">
        <f t="shared" si="0"/>
        <v>85596283</v>
      </c>
    </row>
    <row r="13" spans="1:6" ht="13.5" customHeight="1" x14ac:dyDescent="0.2">
      <c r="A13" s="10" t="s">
        <v>8</v>
      </c>
      <c r="B13" s="11">
        <v>7873321</v>
      </c>
      <c r="C13" s="12">
        <v>0</v>
      </c>
      <c r="D13" s="12">
        <v>2440836</v>
      </c>
      <c r="E13" s="9">
        <v>1503588</v>
      </c>
      <c r="F13" s="8">
        <f t="shared" si="0"/>
        <v>11817745</v>
      </c>
    </row>
    <row r="14" spans="1:6" ht="13.5" customHeight="1" x14ac:dyDescent="0.2">
      <c r="A14" s="7" t="s">
        <v>17</v>
      </c>
      <c r="B14" s="8">
        <v>79289199</v>
      </c>
      <c r="C14" s="9">
        <v>5011900.8199999994</v>
      </c>
      <c r="D14" s="12">
        <v>10571326</v>
      </c>
      <c r="E14" s="9">
        <v>155880762</v>
      </c>
      <c r="F14" s="8">
        <f t="shared" si="0"/>
        <v>250753187.81999999</v>
      </c>
    </row>
    <row r="15" spans="1:6" ht="13.5" customHeight="1" x14ac:dyDescent="0.2">
      <c r="A15" s="14" t="s">
        <v>3</v>
      </c>
      <c r="B15" s="15">
        <f>B4+B14</f>
        <v>351875107</v>
      </c>
      <c r="C15" s="16">
        <f>C4+C14</f>
        <v>7830029.8699999992</v>
      </c>
      <c r="D15" s="16">
        <f>D4+D14</f>
        <v>20064656</v>
      </c>
      <c r="E15" s="16">
        <f>E4+E14</f>
        <v>390762501</v>
      </c>
      <c r="F15" s="19">
        <f t="shared" si="0"/>
        <v>770532293.87</v>
      </c>
    </row>
  </sheetData>
  <printOptions horizontalCentered="1" verticalCentered="1"/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="110" zoomScaleNormal="100" zoomScaleSheetLayoutView="110" workbookViewId="0"/>
  </sheetViews>
  <sheetFormatPr defaultRowHeight="12" x14ac:dyDescent="0.2"/>
  <cols>
    <col min="1" max="1" width="27.28515625" style="6" customWidth="1"/>
    <col min="2" max="6" width="16.42578125" style="6" customWidth="1"/>
    <col min="7" max="7" width="12.42578125" style="6" customWidth="1"/>
    <col min="8" max="8" width="14.140625" style="6" customWidth="1"/>
    <col min="9" max="9" width="9.42578125" style="5" customWidth="1"/>
    <col min="10" max="12" width="9.42578125" style="6" customWidth="1"/>
    <col min="13" max="16384" width="9.140625" style="6"/>
  </cols>
  <sheetData>
    <row r="1" spans="1:6" ht="15.75" x14ac:dyDescent="0.25">
      <c r="A1" s="20" t="s">
        <v>20</v>
      </c>
    </row>
    <row r="2" spans="1:6" x14ac:dyDescent="0.2">
      <c r="B2" s="21"/>
    </row>
    <row r="3" spans="1:6" ht="30" customHeight="1" thickBot="1" x14ac:dyDescent="0.25">
      <c r="A3" s="18" t="s">
        <v>10</v>
      </c>
      <c r="B3" s="2" t="s">
        <v>5</v>
      </c>
      <c r="C3" s="17" t="s">
        <v>6</v>
      </c>
      <c r="D3" s="1" t="s">
        <v>19</v>
      </c>
      <c r="E3" s="1" t="s">
        <v>9</v>
      </c>
      <c r="F3" s="2" t="s">
        <v>11</v>
      </c>
    </row>
    <row r="4" spans="1:6" ht="13.5" customHeight="1" x14ac:dyDescent="0.2">
      <c r="A4" s="7" t="s">
        <v>1</v>
      </c>
      <c r="B4" s="8">
        <v>294966264</v>
      </c>
      <c r="C4" s="9">
        <v>1337861</v>
      </c>
      <c r="D4" s="9">
        <v>16502909</v>
      </c>
      <c r="E4" s="9">
        <v>252519477</v>
      </c>
      <c r="F4" s="8">
        <v>565326511</v>
      </c>
    </row>
    <row r="5" spans="1:6" ht="13.5" customHeight="1" x14ac:dyDescent="0.2">
      <c r="A5" s="10" t="s">
        <v>2</v>
      </c>
      <c r="B5" s="11">
        <v>52925945</v>
      </c>
      <c r="C5" s="12">
        <v>36175</v>
      </c>
      <c r="D5" s="12">
        <v>0</v>
      </c>
      <c r="E5" s="12">
        <v>0</v>
      </c>
      <c r="F5" s="8">
        <v>52962120</v>
      </c>
    </row>
    <row r="6" spans="1:6" ht="13.5" customHeight="1" x14ac:dyDescent="0.2">
      <c r="A6" s="10" t="s">
        <v>12</v>
      </c>
      <c r="B6" s="12">
        <v>0</v>
      </c>
      <c r="C6" s="12">
        <v>0</v>
      </c>
      <c r="D6" s="12">
        <v>0</v>
      </c>
      <c r="E6" s="9">
        <v>6881617</v>
      </c>
      <c r="F6" s="8">
        <v>6881617</v>
      </c>
    </row>
    <row r="7" spans="1:6" ht="13.5" customHeight="1" x14ac:dyDescent="0.2">
      <c r="A7" s="10" t="s">
        <v>13</v>
      </c>
      <c r="B7" s="11">
        <v>17895720</v>
      </c>
      <c r="C7" s="12">
        <v>425306</v>
      </c>
      <c r="D7" s="12">
        <v>2046910</v>
      </c>
      <c r="E7" s="9">
        <v>10336308</v>
      </c>
      <c r="F7" s="8">
        <v>30704244</v>
      </c>
    </row>
    <row r="8" spans="1:6" ht="13.5" customHeight="1" x14ac:dyDescent="0.2">
      <c r="A8" s="10" t="s">
        <v>7</v>
      </c>
      <c r="B8" s="11">
        <v>15408857</v>
      </c>
      <c r="C8" s="12">
        <v>303913</v>
      </c>
      <c r="D8" s="12">
        <v>158333</v>
      </c>
      <c r="E8" s="12">
        <v>0</v>
      </c>
      <c r="F8" s="8">
        <v>15871103</v>
      </c>
    </row>
    <row r="9" spans="1:6" ht="13.5" customHeight="1" x14ac:dyDescent="0.2">
      <c r="A9" s="10" t="s">
        <v>14</v>
      </c>
      <c r="B9" s="11">
        <v>44859480</v>
      </c>
      <c r="C9" s="12">
        <v>288497</v>
      </c>
      <c r="D9" s="12">
        <v>3413987</v>
      </c>
      <c r="E9" s="9">
        <v>232856054</v>
      </c>
      <c r="F9" s="8">
        <v>281418018</v>
      </c>
    </row>
    <row r="10" spans="1:6" ht="13.5" customHeight="1" x14ac:dyDescent="0.2">
      <c r="A10" s="10" t="s">
        <v>15</v>
      </c>
      <c r="B10" s="11">
        <v>71994708</v>
      </c>
      <c r="C10" s="12">
        <v>0</v>
      </c>
      <c r="D10" s="12">
        <v>0</v>
      </c>
      <c r="E10" s="12">
        <v>0</v>
      </c>
      <c r="F10" s="8">
        <v>71994708</v>
      </c>
    </row>
    <row r="11" spans="1:6" ht="13.5" customHeight="1" x14ac:dyDescent="0.2">
      <c r="A11" s="10" t="s">
        <v>0</v>
      </c>
      <c r="B11" s="11">
        <v>5658991</v>
      </c>
      <c r="C11" s="12">
        <v>47239</v>
      </c>
      <c r="D11" s="12">
        <v>3752666</v>
      </c>
      <c r="E11" s="9">
        <v>2119001</v>
      </c>
      <c r="F11" s="8">
        <v>11577897</v>
      </c>
    </row>
    <row r="12" spans="1:6" ht="13.5" customHeight="1" x14ac:dyDescent="0.2">
      <c r="A12" s="10" t="s">
        <v>16</v>
      </c>
      <c r="B12" s="11">
        <v>73524422</v>
      </c>
      <c r="C12" s="12">
        <v>236731</v>
      </c>
      <c r="D12" s="12">
        <v>4404582</v>
      </c>
      <c r="E12" s="12">
        <v>0</v>
      </c>
      <c r="F12" s="8">
        <v>78165735</v>
      </c>
    </row>
    <row r="13" spans="1:6" ht="13.5" customHeight="1" x14ac:dyDescent="0.2">
      <c r="A13" s="10" t="s">
        <v>8</v>
      </c>
      <c r="B13" s="11">
        <v>12698141</v>
      </c>
      <c r="C13" s="12">
        <v>0</v>
      </c>
      <c r="D13" s="12">
        <v>2726431</v>
      </c>
      <c r="E13" s="9">
        <v>326497</v>
      </c>
      <c r="F13" s="8">
        <v>15751069</v>
      </c>
    </row>
    <row r="14" spans="1:6" ht="13.5" customHeight="1" x14ac:dyDescent="0.2">
      <c r="A14" s="7" t="s">
        <v>17</v>
      </c>
      <c r="B14" s="8">
        <v>85738329</v>
      </c>
      <c r="C14" s="9">
        <v>3671444.62</v>
      </c>
      <c r="D14" s="12">
        <v>5904230</v>
      </c>
      <c r="E14" s="9">
        <v>159186231</v>
      </c>
      <c r="F14" s="8">
        <v>254500234.62</v>
      </c>
    </row>
    <row r="15" spans="1:6" ht="13.5" customHeight="1" x14ac:dyDescent="0.2">
      <c r="A15" s="14" t="s">
        <v>3</v>
      </c>
      <c r="B15" s="15">
        <v>380704593</v>
      </c>
      <c r="C15" s="16">
        <v>5009305.62</v>
      </c>
      <c r="D15" s="16">
        <v>22407139</v>
      </c>
      <c r="E15" s="16">
        <v>411705708</v>
      </c>
      <c r="F15" s="19">
        <v>819826745.62</v>
      </c>
    </row>
  </sheetData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="110" zoomScaleNormal="100" zoomScaleSheetLayoutView="110" workbookViewId="0"/>
  </sheetViews>
  <sheetFormatPr defaultRowHeight="12" x14ac:dyDescent="0.2"/>
  <cols>
    <col min="1" max="1" width="27.28515625" style="6" customWidth="1"/>
    <col min="2" max="6" width="16.42578125" style="6" customWidth="1"/>
    <col min="7" max="7" width="12.42578125" style="6" customWidth="1"/>
    <col min="8" max="8" width="14.140625" style="6" customWidth="1"/>
    <col min="9" max="9" width="9.42578125" style="5" customWidth="1"/>
    <col min="10" max="12" width="9.42578125" style="6" customWidth="1"/>
    <col min="13" max="16384" width="9.140625" style="6"/>
  </cols>
  <sheetData>
    <row r="1" spans="1:6" ht="15.75" x14ac:dyDescent="0.25">
      <c r="A1" s="20" t="s">
        <v>21</v>
      </c>
    </row>
    <row r="3" spans="1:6" ht="30" customHeight="1" thickBot="1" x14ac:dyDescent="0.25">
      <c r="A3" s="18" t="s">
        <v>10</v>
      </c>
      <c r="B3" s="2" t="s">
        <v>5</v>
      </c>
      <c r="C3" s="17" t="s">
        <v>6</v>
      </c>
      <c r="D3" s="1" t="s">
        <v>19</v>
      </c>
      <c r="E3" s="1" t="s">
        <v>9</v>
      </c>
      <c r="F3" s="2" t="s">
        <v>11</v>
      </c>
    </row>
    <row r="4" spans="1:6" ht="13.5" customHeight="1" x14ac:dyDescent="0.2">
      <c r="A4" s="7" t="s">
        <v>1</v>
      </c>
      <c r="B4" s="8">
        <v>273881946</v>
      </c>
      <c r="C4" s="9">
        <v>5435759.6500000004</v>
      </c>
      <c r="D4" s="9">
        <v>14529361</v>
      </c>
      <c r="E4" s="9">
        <v>248571253</v>
      </c>
      <c r="F4" s="8">
        <v>542418319.64999998</v>
      </c>
    </row>
    <row r="5" spans="1:6" ht="13.5" customHeight="1" x14ac:dyDescent="0.2">
      <c r="A5" s="10" t="s">
        <v>2</v>
      </c>
      <c r="B5" s="11">
        <v>47976041</v>
      </c>
      <c r="C5" s="12">
        <v>0</v>
      </c>
      <c r="D5" s="12">
        <v>0</v>
      </c>
      <c r="E5" s="12">
        <v>0</v>
      </c>
      <c r="F5" s="8">
        <v>47976041</v>
      </c>
    </row>
    <row r="6" spans="1:6" ht="13.5" customHeight="1" x14ac:dyDescent="0.2">
      <c r="A6" s="10" t="s">
        <v>12</v>
      </c>
      <c r="B6" s="11">
        <v>0</v>
      </c>
      <c r="C6" s="13">
        <v>30000</v>
      </c>
      <c r="D6" s="12">
        <v>0</v>
      </c>
      <c r="E6" s="9">
        <v>6160332</v>
      </c>
      <c r="F6" s="8">
        <v>6190332</v>
      </c>
    </row>
    <row r="7" spans="1:6" ht="13.5" customHeight="1" x14ac:dyDescent="0.2">
      <c r="A7" s="10" t="s">
        <v>13</v>
      </c>
      <c r="B7" s="11">
        <v>16495806</v>
      </c>
      <c r="C7" s="12">
        <v>2658105.65</v>
      </c>
      <c r="D7" s="12">
        <v>2395971</v>
      </c>
      <c r="E7" s="9">
        <v>7917098</v>
      </c>
      <c r="F7" s="8">
        <v>29466980.649999999</v>
      </c>
    </row>
    <row r="8" spans="1:6" ht="13.5" customHeight="1" x14ac:dyDescent="0.2">
      <c r="A8" s="10" t="s">
        <v>7</v>
      </c>
      <c r="B8" s="11">
        <v>21327441</v>
      </c>
      <c r="C8" s="12">
        <v>0</v>
      </c>
      <c r="D8" s="12">
        <v>0</v>
      </c>
      <c r="E8" s="12">
        <v>0</v>
      </c>
      <c r="F8" s="8">
        <v>21327441</v>
      </c>
    </row>
    <row r="9" spans="1:6" ht="13.5" customHeight="1" x14ac:dyDescent="0.2">
      <c r="A9" s="10" t="s">
        <v>14</v>
      </c>
      <c r="B9" s="11">
        <v>49870128</v>
      </c>
      <c r="C9" s="12">
        <v>182608</v>
      </c>
      <c r="D9" s="12">
        <v>1546431</v>
      </c>
      <c r="E9" s="9">
        <v>231936430</v>
      </c>
      <c r="F9" s="8">
        <v>283535597</v>
      </c>
    </row>
    <row r="10" spans="1:6" ht="13.5" customHeight="1" x14ac:dyDescent="0.2">
      <c r="A10" s="10" t="s">
        <v>15</v>
      </c>
      <c r="B10" s="11">
        <v>61123457</v>
      </c>
      <c r="C10" s="12">
        <v>0</v>
      </c>
      <c r="D10" s="12">
        <v>0</v>
      </c>
      <c r="E10" s="12">
        <v>0</v>
      </c>
      <c r="F10" s="8">
        <v>61123457</v>
      </c>
    </row>
    <row r="11" spans="1:6" ht="13.5" customHeight="1" x14ac:dyDescent="0.2">
      <c r="A11" s="10" t="s">
        <v>0</v>
      </c>
      <c r="B11" s="11">
        <v>4641668</v>
      </c>
      <c r="C11" s="12">
        <v>795756</v>
      </c>
      <c r="D11" s="12">
        <v>3950032</v>
      </c>
      <c r="E11" s="9">
        <v>1686576</v>
      </c>
      <c r="F11" s="8">
        <v>11074032</v>
      </c>
    </row>
    <row r="12" spans="1:6" ht="13.5" customHeight="1" x14ac:dyDescent="0.2">
      <c r="A12" s="10" t="s">
        <v>16</v>
      </c>
      <c r="B12" s="11">
        <v>65518948</v>
      </c>
      <c r="C12" s="12">
        <v>1269645</v>
      </c>
      <c r="D12" s="12">
        <v>3782658</v>
      </c>
      <c r="E12" s="9">
        <v>143952</v>
      </c>
      <c r="F12" s="8">
        <v>70715203</v>
      </c>
    </row>
    <row r="13" spans="1:6" ht="13.5" customHeight="1" x14ac:dyDescent="0.2">
      <c r="A13" s="10" t="s">
        <v>8</v>
      </c>
      <c r="B13" s="11">
        <v>6928457</v>
      </c>
      <c r="C13" s="12">
        <v>499645</v>
      </c>
      <c r="D13" s="12">
        <v>2854269</v>
      </c>
      <c r="E13" s="9">
        <v>726865</v>
      </c>
      <c r="F13" s="8">
        <v>11009236</v>
      </c>
    </row>
    <row r="14" spans="1:6" ht="13.5" customHeight="1" x14ac:dyDescent="0.2">
      <c r="A14" s="7" t="s">
        <v>17</v>
      </c>
      <c r="B14" s="8">
        <v>85247131</v>
      </c>
      <c r="C14" s="9">
        <v>6987661.0500000007</v>
      </c>
      <c r="D14" s="12">
        <v>7239713</v>
      </c>
      <c r="E14" s="9">
        <v>151575569</v>
      </c>
      <c r="F14" s="8">
        <v>251050074.05000001</v>
      </c>
    </row>
    <row r="15" spans="1:6" ht="13.5" customHeight="1" x14ac:dyDescent="0.2">
      <c r="A15" s="14" t="s">
        <v>3</v>
      </c>
      <c r="B15" s="15">
        <v>359129077</v>
      </c>
      <c r="C15" s="16">
        <v>12423420.700000001</v>
      </c>
      <c r="D15" s="16">
        <v>21769074</v>
      </c>
      <c r="E15" s="16">
        <v>400146822</v>
      </c>
      <c r="F15" s="19">
        <v>793468393.70000005</v>
      </c>
    </row>
  </sheetData>
  <printOptions horizontalCentered="1" verticalCentered="1"/>
  <pageMargins left="0.7" right="0.7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zoomScale="110" zoomScaleNormal="100" zoomScaleSheetLayoutView="110" workbookViewId="0"/>
  </sheetViews>
  <sheetFormatPr defaultRowHeight="12" x14ac:dyDescent="0.2"/>
  <cols>
    <col min="1" max="1" width="27.28515625" style="4" customWidth="1"/>
    <col min="2" max="6" width="16.42578125" style="4" customWidth="1"/>
    <col min="7" max="7" width="12.42578125" style="4" customWidth="1"/>
    <col min="8" max="8" width="14.140625" style="4" customWidth="1"/>
    <col min="9" max="9" width="9.42578125" style="5" customWidth="1"/>
    <col min="10" max="12" width="9.42578125" style="4" customWidth="1"/>
    <col min="13" max="16384" width="9.140625" style="4"/>
  </cols>
  <sheetData>
    <row r="1" spans="1:6" ht="15.75" x14ac:dyDescent="0.25">
      <c r="A1" s="20" t="s">
        <v>22</v>
      </c>
    </row>
    <row r="3" spans="1:6" ht="30" customHeight="1" thickBot="1" x14ac:dyDescent="0.25">
      <c r="A3" s="18" t="s">
        <v>10</v>
      </c>
      <c r="B3" s="2" t="s">
        <v>5</v>
      </c>
      <c r="C3" s="17" t="s">
        <v>6</v>
      </c>
      <c r="D3" s="1" t="s">
        <v>19</v>
      </c>
      <c r="E3" s="1" t="s">
        <v>9</v>
      </c>
      <c r="F3" s="2" t="s">
        <v>11</v>
      </c>
    </row>
    <row r="4" spans="1:6" ht="13.5" customHeight="1" x14ac:dyDescent="0.2">
      <c r="A4" s="23" t="s">
        <v>1</v>
      </c>
      <c r="B4" s="11">
        <v>375533360.73000002</v>
      </c>
      <c r="C4" s="12">
        <v>3744549</v>
      </c>
      <c r="D4" s="3">
        <v>13695674</v>
      </c>
      <c r="E4" s="3">
        <v>261804763</v>
      </c>
      <c r="F4" s="8">
        <v>654778346.73000002</v>
      </c>
    </row>
    <row r="5" spans="1:6" ht="13.5" customHeight="1" x14ac:dyDescent="0.2">
      <c r="A5" s="10" t="s">
        <v>2</v>
      </c>
      <c r="B5" s="11">
        <v>77197724.179999992</v>
      </c>
      <c r="C5" s="13">
        <v>18000</v>
      </c>
      <c r="D5" s="12">
        <v>28874</v>
      </c>
      <c r="E5" s="9">
        <v>516533</v>
      </c>
      <c r="F5" s="8">
        <v>77761131.179999992</v>
      </c>
    </row>
    <row r="6" spans="1:6" ht="13.5" customHeight="1" x14ac:dyDescent="0.2">
      <c r="A6" s="10" t="s">
        <v>12</v>
      </c>
      <c r="B6" s="12">
        <v>0</v>
      </c>
      <c r="C6" s="12">
        <v>0</v>
      </c>
      <c r="D6" s="12">
        <v>0</v>
      </c>
      <c r="E6" s="9">
        <v>7493778</v>
      </c>
      <c r="F6" s="8">
        <v>7493778</v>
      </c>
    </row>
    <row r="7" spans="1:6" ht="13.5" customHeight="1" x14ac:dyDescent="0.2">
      <c r="A7" s="10" t="s">
        <v>13</v>
      </c>
      <c r="B7" s="11">
        <v>15849749</v>
      </c>
      <c r="C7" s="12">
        <v>1311824</v>
      </c>
      <c r="D7" s="12">
        <v>568899</v>
      </c>
      <c r="E7" s="9">
        <v>1271058</v>
      </c>
      <c r="F7" s="8">
        <v>19001530</v>
      </c>
    </row>
    <row r="8" spans="1:6" ht="13.5" customHeight="1" x14ac:dyDescent="0.2">
      <c r="A8" s="10" t="s">
        <v>7</v>
      </c>
      <c r="B8" s="11">
        <v>14863068</v>
      </c>
      <c r="C8" s="12">
        <v>0</v>
      </c>
      <c r="D8" s="12">
        <v>0</v>
      </c>
      <c r="E8" s="12">
        <v>0</v>
      </c>
      <c r="F8" s="8">
        <v>14863068</v>
      </c>
    </row>
    <row r="9" spans="1:6" ht="13.5" customHeight="1" x14ac:dyDescent="0.2">
      <c r="A9" s="10" t="s">
        <v>14</v>
      </c>
      <c r="B9" s="11">
        <v>69471957.569999993</v>
      </c>
      <c r="C9" s="12">
        <v>352730</v>
      </c>
      <c r="D9" s="12">
        <v>2548718</v>
      </c>
      <c r="E9" s="9">
        <v>243357610</v>
      </c>
      <c r="F9" s="8">
        <v>315731015.56999999</v>
      </c>
    </row>
    <row r="10" spans="1:6" ht="13.5" customHeight="1" x14ac:dyDescent="0.2">
      <c r="A10" s="10" t="s">
        <v>15</v>
      </c>
      <c r="B10" s="11">
        <v>111322387</v>
      </c>
      <c r="C10" s="12">
        <v>298969</v>
      </c>
      <c r="D10" s="12">
        <v>0</v>
      </c>
      <c r="E10" s="12">
        <v>0</v>
      </c>
      <c r="F10" s="8">
        <v>111621356</v>
      </c>
    </row>
    <row r="11" spans="1:6" ht="13.5" customHeight="1" x14ac:dyDescent="0.2">
      <c r="A11" s="10" t="s">
        <v>0</v>
      </c>
      <c r="B11" s="11">
        <v>4714993</v>
      </c>
      <c r="C11" s="12">
        <v>0</v>
      </c>
      <c r="D11" s="12">
        <v>2296043</v>
      </c>
      <c r="E11" s="9">
        <v>2170470</v>
      </c>
      <c r="F11" s="8">
        <v>9181506</v>
      </c>
    </row>
    <row r="12" spans="1:6" ht="13.5" customHeight="1" x14ac:dyDescent="0.2">
      <c r="A12" s="10" t="s">
        <v>16</v>
      </c>
      <c r="B12" s="11">
        <v>77889729</v>
      </c>
      <c r="C12" s="12">
        <v>1763026</v>
      </c>
      <c r="D12" s="12">
        <v>5368181</v>
      </c>
      <c r="E12" s="9">
        <v>437751</v>
      </c>
      <c r="F12" s="8">
        <v>85458687</v>
      </c>
    </row>
    <row r="13" spans="1:6" ht="13.5" customHeight="1" x14ac:dyDescent="0.2">
      <c r="A13" s="22" t="s">
        <v>8</v>
      </c>
      <c r="B13" s="8">
        <v>4223752.9800000004</v>
      </c>
      <c r="C13" s="12">
        <v>0</v>
      </c>
      <c r="D13" s="12">
        <v>2884959</v>
      </c>
      <c r="E13" s="9">
        <v>6557563</v>
      </c>
      <c r="F13" s="8">
        <v>13666274.98</v>
      </c>
    </row>
    <row r="14" spans="1:6" ht="13.5" customHeight="1" x14ac:dyDescent="0.2">
      <c r="A14" s="7" t="s">
        <v>17</v>
      </c>
      <c r="B14" s="8">
        <v>78853455.329999998</v>
      </c>
      <c r="C14" s="9">
        <v>4566981.57</v>
      </c>
      <c r="D14" s="12">
        <v>8540352</v>
      </c>
      <c r="E14" s="9">
        <v>137379075</v>
      </c>
      <c r="F14" s="8">
        <v>229339863.90000001</v>
      </c>
    </row>
    <row r="15" spans="1:6" ht="13.5" customHeight="1" x14ac:dyDescent="0.2">
      <c r="A15" s="14" t="s">
        <v>3</v>
      </c>
      <c r="B15" s="15">
        <v>454386816.06</v>
      </c>
      <c r="C15" s="16">
        <v>8311530.5700000003</v>
      </c>
      <c r="D15" s="16">
        <v>22236026</v>
      </c>
      <c r="E15" s="16">
        <v>399183838</v>
      </c>
      <c r="F15" s="19">
        <v>884118210.63</v>
      </c>
    </row>
  </sheetData>
  <printOptions horizontalCentered="1" vertic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="110" zoomScaleNormal="100" zoomScaleSheetLayoutView="110" workbookViewId="0">
      <selection activeCell="C8" sqref="C8"/>
    </sheetView>
  </sheetViews>
  <sheetFormatPr defaultRowHeight="12" x14ac:dyDescent="0.2"/>
  <cols>
    <col min="1" max="1" width="27.28515625" style="6" customWidth="1"/>
    <col min="2" max="6" width="16.42578125" style="6" customWidth="1"/>
    <col min="7" max="7" width="12.42578125" style="6" customWidth="1"/>
    <col min="8" max="8" width="14.85546875" style="6" customWidth="1"/>
    <col min="9" max="9" width="14.85546875" style="5" customWidth="1"/>
    <col min="10" max="11" width="14.85546875" style="6" customWidth="1"/>
    <col min="12" max="12" width="9.42578125" style="6" customWidth="1"/>
    <col min="13" max="16384" width="9.140625" style="6"/>
  </cols>
  <sheetData>
    <row r="1" spans="1:11" ht="15.75" customHeight="1" x14ac:dyDescent="0.25">
      <c r="A1" s="20" t="s">
        <v>36</v>
      </c>
      <c r="D1" s="29"/>
      <c r="E1" s="29"/>
    </row>
    <row r="2" spans="1:11" ht="13.5" customHeight="1" x14ac:dyDescent="0.2">
      <c r="D2" s="30"/>
      <c r="E2" s="30"/>
    </row>
    <row r="3" spans="1:11" ht="30" customHeight="1" thickBot="1" x14ac:dyDescent="0.25">
      <c r="A3" s="18" t="s">
        <v>10</v>
      </c>
      <c r="B3" s="2" t="s">
        <v>5</v>
      </c>
      <c r="C3" s="17" t="s">
        <v>6</v>
      </c>
      <c r="D3" s="1" t="s">
        <v>4</v>
      </c>
      <c r="E3" s="1" t="s">
        <v>9</v>
      </c>
      <c r="F3" s="2" t="s">
        <v>11</v>
      </c>
    </row>
    <row r="4" spans="1:11" ht="13.5" customHeight="1" x14ac:dyDescent="0.2">
      <c r="A4" s="31" t="s">
        <v>1</v>
      </c>
      <c r="B4" s="32">
        <v>473560519</v>
      </c>
      <c r="C4" s="32">
        <v>3210953</v>
      </c>
      <c r="D4" s="32">
        <v>9403549</v>
      </c>
      <c r="E4" s="32">
        <v>377578214</v>
      </c>
      <c r="F4" s="32">
        <v>863753235</v>
      </c>
      <c r="I4" s="27"/>
    </row>
    <row r="5" spans="1:11" ht="13.5" customHeight="1" x14ac:dyDescent="0.2">
      <c r="A5" s="10" t="s">
        <v>2</v>
      </c>
      <c r="B5" s="11">
        <v>72958958</v>
      </c>
      <c r="C5" s="11">
        <v>0</v>
      </c>
      <c r="D5" s="11">
        <v>0</v>
      </c>
      <c r="E5" s="11">
        <v>0</v>
      </c>
      <c r="F5" s="8">
        <v>72958958</v>
      </c>
      <c r="H5" s="24"/>
      <c r="I5" s="24"/>
      <c r="J5" s="25"/>
      <c r="K5" s="25"/>
    </row>
    <row r="6" spans="1:11" ht="13.5" customHeight="1" x14ac:dyDescent="0.2">
      <c r="A6" s="10" t="s">
        <v>12</v>
      </c>
      <c r="B6" s="11">
        <v>0</v>
      </c>
      <c r="C6" s="11">
        <v>0</v>
      </c>
      <c r="D6" s="11">
        <v>0</v>
      </c>
      <c r="E6" s="11">
        <v>10739014</v>
      </c>
      <c r="F6" s="8">
        <v>10739014</v>
      </c>
      <c r="H6" s="24"/>
      <c r="I6" s="28"/>
      <c r="J6" s="24"/>
      <c r="K6" s="26"/>
    </row>
    <row r="7" spans="1:11" ht="13.5" customHeight="1" x14ac:dyDescent="0.2">
      <c r="A7" s="10" t="s">
        <v>13</v>
      </c>
      <c r="B7" s="11">
        <v>29637468</v>
      </c>
      <c r="C7" s="11">
        <v>360501</v>
      </c>
      <c r="D7" s="11">
        <v>397046</v>
      </c>
      <c r="E7" s="11">
        <v>6998167</v>
      </c>
      <c r="F7" s="8">
        <v>37393182</v>
      </c>
      <c r="H7" s="24"/>
      <c r="I7" s="24"/>
      <c r="J7" s="24"/>
      <c r="K7" s="26"/>
    </row>
    <row r="8" spans="1:11" ht="13.5" customHeight="1" x14ac:dyDescent="0.2">
      <c r="A8" s="10" t="s">
        <v>7</v>
      </c>
      <c r="B8" s="11">
        <v>32332464</v>
      </c>
      <c r="C8" s="11">
        <v>0</v>
      </c>
      <c r="D8" s="11">
        <v>0</v>
      </c>
      <c r="E8" s="11">
        <v>0</v>
      </c>
      <c r="F8" s="8">
        <v>32332464</v>
      </c>
      <c r="H8" s="24"/>
      <c r="I8" s="24"/>
      <c r="J8" s="24"/>
      <c r="K8" s="26"/>
    </row>
    <row r="9" spans="1:11" ht="13.5" customHeight="1" x14ac:dyDescent="0.2">
      <c r="A9" s="10" t="s">
        <v>0</v>
      </c>
      <c r="B9" s="11">
        <v>4849005</v>
      </c>
      <c r="C9" s="11">
        <v>143794</v>
      </c>
      <c r="D9" s="11">
        <v>1672935</v>
      </c>
      <c r="E9" s="11">
        <v>0</v>
      </c>
      <c r="F9" s="8">
        <v>6665734</v>
      </c>
      <c r="H9" s="24"/>
      <c r="I9" s="24"/>
      <c r="J9" s="24"/>
      <c r="K9" s="26"/>
    </row>
    <row r="10" spans="1:11" ht="13.5" customHeight="1" x14ac:dyDescent="0.2">
      <c r="A10" s="10" t="s">
        <v>14</v>
      </c>
      <c r="B10" s="11">
        <v>54705015</v>
      </c>
      <c r="C10" s="11">
        <v>0</v>
      </c>
      <c r="D10" s="11">
        <v>2576090</v>
      </c>
      <c r="E10" s="11">
        <v>353269755</v>
      </c>
      <c r="F10" s="8">
        <v>410550860</v>
      </c>
      <c r="H10" s="24"/>
      <c r="I10" s="24"/>
      <c r="J10" s="24"/>
      <c r="K10" s="26"/>
    </row>
    <row r="11" spans="1:11" ht="13.5" customHeight="1" x14ac:dyDescent="0.2">
      <c r="A11" s="10" t="s">
        <v>15</v>
      </c>
      <c r="B11" s="11">
        <v>147682173</v>
      </c>
      <c r="C11" s="11">
        <v>0</v>
      </c>
      <c r="D11" s="11">
        <v>0</v>
      </c>
      <c r="E11" s="11">
        <v>0</v>
      </c>
      <c r="F11" s="8">
        <v>147682173</v>
      </c>
      <c r="H11" s="24"/>
      <c r="I11" s="24"/>
      <c r="J11" s="24"/>
      <c r="K11" s="26"/>
    </row>
    <row r="12" spans="1:11" ht="13.5" customHeight="1" x14ac:dyDescent="0.2">
      <c r="A12" s="10" t="s">
        <v>16</v>
      </c>
      <c r="B12" s="11">
        <v>115123590</v>
      </c>
      <c r="C12" s="11">
        <v>1488096</v>
      </c>
      <c r="D12" s="11">
        <v>2893366</v>
      </c>
      <c r="E12" s="11">
        <v>3509655</v>
      </c>
      <c r="F12" s="8">
        <v>123014707</v>
      </c>
      <c r="H12" s="24"/>
      <c r="I12" s="24"/>
      <c r="J12" s="24"/>
      <c r="K12" s="26"/>
    </row>
    <row r="13" spans="1:11" ht="13.5" customHeight="1" x14ac:dyDescent="0.2">
      <c r="A13" s="10" t="s">
        <v>8</v>
      </c>
      <c r="B13" s="11">
        <v>16271846</v>
      </c>
      <c r="C13" s="11">
        <v>1218562</v>
      </c>
      <c r="D13" s="11">
        <v>1864112</v>
      </c>
      <c r="E13" s="11">
        <v>3061623</v>
      </c>
      <c r="F13" s="8">
        <v>22416143</v>
      </c>
      <c r="H13" s="24"/>
      <c r="I13" s="24"/>
      <c r="J13" s="24"/>
      <c r="K13" s="26"/>
    </row>
    <row r="14" spans="1:11" ht="13.5" customHeight="1" x14ac:dyDescent="0.2">
      <c r="A14" s="31" t="s">
        <v>17</v>
      </c>
      <c r="B14" s="32">
        <v>156524917</v>
      </c>
      <c r="C14" s="32">
        <v>4463718</v>
      </c>
      <c r="D14" s="32">
        <v>9486729</v>
      </c>
      <c r="E14" s="32">
        <v>314068370</v>
      </c>
      <c r="F14" s="32">
        <v>484543734</v>
      </c>
      <c r="H14" s="26"/>
      <c r="I14" s="26"/>
      <c r="J14" s="24"/>
      <c r="K14" s="26"/>
    </row>
    <row r="15" spans="1:11" ht="13.5" customHeight="1" x14ac:dyDescent="0.2">
      <c r="A15" s="14" t="s">
        <v>3</v>
      </c>
      <c r="B15" s="15">
        <v>630085436</v>
      </c>
      <c r="C15" s="15">
        <v>7674671</v>
      </c>
      <c r="D15" s="15">
        <v>18890278</v>
      </c>
      <c r="E15" s="15">
        <v>691646584</v>
      </c>
      <c r="F15" s="19">
        <v>1348296969</v>
      </c>
    </row>
    <row r="37" spans="1:6" x14ac:dyDescent="0.2">
      <c r="A37" s="6" t="s">
        <v>27</v>
      </c>
    </row>
    <row r="38" spans="1:6" x14ac:dyDescent="0.2">
      <c r="A38" s="6" t="s">
        <v>28</v>
      </c>
    </row>
    <row r="39" spans="1:6" ht="13.5" customHeight="1" x14ac:dyDescent="0.2">
      <c r="A39" s="33" t="s">
        <v>37</v>
      </c>
      <c r="B39" s="33"/>
      <c r="C39" s="33"/>
      <c r="D39" s="33"/>
      <c r="E39" s="33"/>
      <c r="F39" s="33"/>
    </row>
  </sheetData>
  <mergeCells count="1">
    <mergeCell ref="A39:F39"/>
  </mergeCells>
  <printOptions horizontalCentered="1" verticalCentered="1"/>
  <pageMargins left="0.7" right="0.7" top="0.75" bottom="0.75" header="0.3" footer="0.3"/>
  <pageSetup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="110" zoomScaleNormal="100" zoomScaleSheetLayoutView="110" workbookViewId="0">
      <selection activeCell="C8" sqref="C8"/>
    </sheetView>
  </sheetViews>
  <sheetFormatPr defaultRowHeight="12" x14ac:dyDescent="0.2"/>
  <cols>
    <col min="1" max="1" width="27.28515625" style="6" customWidth="1"/>
    <col min="2" max="6" width="16.42578125" style="6" customWidth="1"/>
    <col min="7" max="7" width="12.42578125" style="6" customWidth="1"/>
    <col min="8" max="8" width="14.85546875" style="6" customWidth="1"/>
    <col min="9" max="9" width="14.85546875" style="5" customWidth="1"/>
    <col min="10" max="11" width="14.85546875" style="6" customWidth="1"/>
    <col min="12" max="12" width="9.42578125" style="6" customWidth="1"/>
    <col min="13" max="16384" width="9.140625" style="6"/>
  </cols>
  <sheetData>
    <row r="1" spans="1:11" ht="15.75" customHeight="1" x14ac:dyDescent="0.25">
      <c r="A1" s="20" t="s">
        <v>34</v>
      </c>
      <c r="D1" s="29"/>
      <c r="E1" s="29"/>
    </row>
    <row r="2" spans="1:11" ht="13.5" customHeight="1" x14ac:dyDescent="0.2">
      <c r="D2" s="30"/>
      <c r="E2" s="30"/>
    </row>
    <row r="3" spans="1:11" ht="30" customHeight="1" thickBot="1" x14ac:dyDescent="0.25">
      <c r="A3" s="18" t="s">
        <v>10</v>
      </c>
      <c r="B3" s="2" t="s">
        <v>5</v>
      </c>
      <c r="C3" s="17" t="s">
        <v>6</v>
      </c>
      <c r="D3" s="1" t="s">
        <v>4</v>
      </c>
      <c r="E3" s="1" t="s">
        <v>9</v>
      </c>
      <c r="F3" s="2" t="s">
        <v>11</v>
      </c>
    </row>
    <row r="4" spans="1:11" ht="13.5" customHeight="1" x14ac:dyDescent="0.2">
      <c r="A4" s="31" t="s">
        <v>1</v>
      </c>
      <c r="B4" s="32">
        <v>480731262</v>
      </c>
      <c r="C4" s="32">
        <v>10653706</v>
      </c>
      <c r="D4" s="32">
        <v>12262412</v>
      </c>
      <c r="E4" s="32">
        <v>365087860</v>
      </c>
      <c r="F4" s="32">
        <v>868735240</v>
      </c>
      <c r="I4" s="27"/>
    </row>
    <row r="5" spans="1:11" ht="13.5" customHeight="1" x14ac:dyDescent="0.2">
      <c r="A5" s="10" t="s">
        <v>2</v>
      </c>
      <c r="B5" s="11">
        <v>78870936</v>
      </c>
      <c r="C5" s="11">
        <v>0</v>
      </c>
      <c r="D5" s="11">
        <v>0</v>
      </c>
      <c r="E5" s="11">
        <v>0</v>
      </c>
      <c r="F5" s="8">
        <v>78870936</v>
      </c>
      <c r="H5" s="24"/>
      <c r="I5" s="24"/>
      <c r="J5" s="25"/>
      <c r="K5" s="25"/>
    </row>
    <row r="6" spans="1:11" ht="13.5" customHeight="1" x14ac:dyDescent="0.2">
      <c r="A6" s="10" t="s">
        <v>12</v>
      </c>
      <c r="B6" s="11">
        <v>0</v>
      </c>
      <c r="C6" s="11">
        <v>0</v>
      </c>
      <c r="D6" s="11">
        <v>0</v>
      </c>
      <c r="E6" s="11">
        <v>9724399</v>
      </c>
      <c r="F6" s="8">
        <v>9724399</v>
      </c>
      <c r="H6" s="24"/>
      <c r="I6" s="28"/>
      <c r="J6" s="24"/>
      <c r="K6" s="26"/>
    </row>
    <row r="7" spans="1:11" ht="13.5" customHeight="1" x14ac:dyDescent="0.2">
      <c r="A7" s="10" t="s">
        <v>13</v>
      </c>
      <c r="B7" s="11">
        <v>34683722</v>
      </c>
      <c r="C7" s="11">
        <v>329901</v>
      </c>
      <c r="D7" s="11">
        <v>1082360</v>
      </c>
      <c r="E7" s="11">
        <v>23487029</v>
      </c>
      <c r="F7" s="8">
        <v>59583012</v>
      </c>
      <c r="H7" s="24"/>
      <c r="I7" s="24"/>
      <c r="J7" s="24"/>
      <c r="K7" s="26"/>
    </row>
    <row r="8" spans="1:11" ht="13.5" customHeight="1" x14ac:dyDescent="0.2">
      <c r="A8" s="10" t="s">
        <v>7</v>
      </c>
      <c r="B8" s="11">
        <v>28648983</v>
      </c>
      <c r="C8" s="11">
        <v>43160</v>
      </c>
      <c r="D8" s="11">
        <v>0</v>
      </c>
      <c r="E8" s="11">
        <v>0</v>
      </c>
      <c r="F8" s="8">
        <v>28692143</v>
      </c>
      <c r="H8" s="24"/>
      <c r="I8" s="24"/>
      <c r="J8" s="24"/>
      <c r="K8" s="26"/>
    </row>
    <row r="9" spans="1:11" ht="13.5" customHeight="1" x14ac:dyDescent="0.2">
      <c r="A9" s="10" t="s">
        <v>0</v>
      </c>
      <c r="B9" s="11">
        <v>6284198</v>
      </c>
      <c r="C9" s="11">
        <v>631377</v>
      </c>
      <c r="D9" s="11">
        <v>1687834</v>
      </c>
      <c r="E9" s="11">
        <v>0</v>
      </c>
      <c r="F9" s="8">
        <v>8603409</v>
      </c>
      <c r="H9" s="24"/>
      <c r="I9" s="24"/>
      <c r="J9" s="24"/>
      <c r="K9" s="26"/>
    </row>
    <row r="10" spans="1:11" ht="13.5" customHeight="1" x14ac:dyDescent="0.2">
      <c r="A10" s="10" t="s">
        <v>14</v>
      </c>
      <c r="B10" s="11">
        <v>57799061</v>
      </c>
      <c r="C10" s="11">
        <v>0</v>
      </c>
      <c r="D10" s="11">
        <v>2644982</v>
      </c>
      <c r="E10" s="11">
        <v>327294017</v>
      </c>
      <c r="F10" s="8">
        <v>387738060</v>
      </c>
      <c r="H10" s="24"/>
      <c r="I10" s="24"/>
      <c r="J10" s="24"/>
      <c r="K10" s="26"/>
    </row>
    <row r="11" spans="1:11" ht="13.5" customHeight="1" x14ac:dyDescent="0.2">
      <c r="A11" s="10" t="s">
        <v>15</v>
      </c>
      <c r="B11" s="11">
        <v>148626497</v>
      </c>
      <c r="C11" s="11">
        <v>0</v>
      </c>
      <c r="D11" s="11">
        <v>0</v>
      </c>
      <c r="E11" s="11">
        <v>0</v>
      </c>
      <c r="F11" s="8">
        <v>148626497</v>
      </c>
      <c r="H11" s="24"/>
      <c r="I11" s="24"/>
      <c r="J11" s="24"/>
      <c r="K11" s="26"/>
    </row>
    <row r="12" spans="1:11" ht="13.5" customHeight="1" x14ac:dyDescent="0.2">
      <c r="A12" s="10" t="s">
        <v>16</v>
      </c>
      <c r="B12" s="11">
        <v>111153239</v>
      </c>
      <c r="C12" s="11">
        <v>4588856</v>
      </c>
      <c r="D12" s="11">
        <v>5637123</v>
      </c>
      <c r="E12" s="11">
        <v>3981270</v>
      </c>
      <c r="F12" s="8">
        <v>125360488</v>
      </c>
      <c r="H12" s="24"/>
      <c r="I12" s="24"/>
      <c r="J12" s="24"/>
      <c r="K12" s="26"/>
    </row>
    <row r="13" spans="1:11" ht="13.5" customHeight="1" x14ac:dyDescent="0.2">
      <c r="A13" s="10" t="s">
        <v>8</v>
      </c>
      <c r="B13" s="11">
        <v>14664626</v>
      </c>
      <c r="C13" s="11">
        <v>5060412</v>
      </c>
      <c r="D13" s="11">
        <v>1210113</v>
      </c>
      <c r="E13" s="11">
        <v>601145</v>
      </c>
      <c r="F13" s="8">
        <v>21536296</v>
      </c>
      <c r="H13" s="24"/>
      <c r="I13" s="24"/>
      <c r="J13" s="24"/>
      <c r="K13" s="26"/>
    </row>
    <row r="14" spans="1:11" ht="13.5" customHeight="1" x14ac:dyDescent="0.2">
      <c r="A14" s="31" t="s">
        <v>17</v>
      </c>
      <c r="B14" s="32">
        <v>121027463</v>
      </c>
      <c r="C14" s="32">
        <v>5276144</v>
      </c>
      <c r="D14" s="32">
        <v>12063956</v>
      </c>
      <c r="E14" s="32">
        <v>289124612</v>
      </c>
      <c r="F14" s="32">
        <v>427492175</v>
      </c>
      <c r="H14" s="26"/>
      <c r="I14" s="26"/>
      <c r="J14" s="24"/>
      <c r="K14" s="26"/>
    </row>
    <row r="15" spans="1:11" ht="13.5" customHeight="1" x14ac:dyDescent="0.2">
      <c r="A15" s="14" t="s">
        <v>3</v>
      </c>
      <c r="B15" s="15">
        <v>601758725</v>
      </c>
      <c r="C15" s="15">
        <v>15929850</v>
      </c>
      <c r="D15" s="15">
        <v>24326368</v>
      </c>
      <c r="E15" s="15">
        <v>654212472</v>
      </c>
      <c r="F15" s="19">
        <v>1296227415</v>
      </c>
    </row>
    <row r="37" spans="1:6" x14ac:dyDescent="0.2">
      <c r="A37" s="6" t="s">
        <v>27</v>
      </c>
    </row>
    <row r="38" spans="1:6" x14ac:dyDescent="0.2">
      <c r="A38" s="6" t="s">
        <v>28</v>
      </c>
    </row>
    <row r="39" spans="1:6" ht="13.5" customHeight="1" x14ac:dyDescent="0.2">
      <c r="A39" s="33" t="s">
        <v>35</v>
      </c>
      <c r="B39" s="33"/>
      <c r="C39" s="33"/>
      <c r="D39" s="33"/>
      <c r="E39" s="33"/>
      <c r="F39" s="33"/>
    </row>
  </sheetData>
  <mergeCells count="1">
    <mergeCell ref="A39:F39"/>
  </mergeCells>
  <printOptions horizontalCentered="1" verticalCentered="1"/>
  <pageMargins left="0.7" right="0.7" top="0.75" bottom="0.75" header="0.3" footer="0.3"/>
  <pageSetup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="110" zoomScaleNormal="100" zoomScaleSheetLayoutView="110" workbookViewId="0">
      <selection activeCell="C8" sqref="C8"/>
    </sheetView>
  </sheetViews>
  <sheetFormatPr defaultRowHeight="12" x14ac:dyDescent="0.2"/>
  <cols>
    <col min="1" max="1" width="27.28515625" style="6" customWidth="1"/>
    <col min="2" max="6" width="16.42578125" style="6" customWidth="1"/>
    <col min="7" max="7" width="12.42578125" style="6" customWidth="1"/>
    <col min="8" max="8" width="14.85546875" style="6" customWidth="1"/>
    <col min="9" max="9" width="14.85546875" style="5" customWidth="1"/>
    <col min="10" max="11" width="14.85546875" style="6" customWidth="1"/>
    <col min="12" max="12" width="9.42578125" style="6" customWidth="1"/>
    <col min="13" max="16384" width="9.140625" style="6"/>
  </cols>
  <sheetData>
    <row r="1" spans="1:11" ht="15.75" customHeight="1" x14ac:dyDescent="0.25">
      <c r="A1" s="20" t="s">
        <v>31</v>
      </c>
      <c r="D1" s="29"/>
      <c r="E1" s="29"/>
    </row>
    <row r="2" spans="1:11" ht="13.5" customHeight="1" x14ac:dyDescent="0.2">
      <c r="D2" s="30"/>
      <c r="E2" s="30"/>
    </row>
    <row r="3" spans="1:11" ht="30" customHeight="1" thickBot="1" x14ac:dyDescent="0.25">
      <c r="A3" s="18" t="s">
        <v>10</v>
      </c>
      <c r="B3" s="2" t="s">
        <v>5</v>
      </c>
      <c r="C3" s="17" t="s">
        <v>6</v>
      </c>
      <c r="D3" s="1" t="s">
        <v>4</v>
      </c>
      <c r="E3" s="1" t="s">
        <v>9</v>
      </c>
      <c r="F3" s="2" t="s">
        <v>11</v>
      </c>
    </row>
    <row r="4" spans="1:11" ht="13.5" customHeight="1" x14ac:dyDescent="0.2">
      <c r="A4" s="31" t="s">
        <v>1</v>
      </c>
      <c r="B4" s="32">
        <v>456738271</v>
      </c>
      <c r="C4" s="32">
        <v>7242197</v>
      </c>
      <c r="D4" s="32">
        <v>9925410</v>
      </c>
      <c r="E4" s="32">
        <v>349833763</v>
      </c>
      <c r="F4" s="32">
        <v>823739641</v>
      </c>
      <c r="I4" s="27"/>
    </row>
    <row r="5" spans="1:11" ht="13.5" customHeight="1" x14ac:dyDescent="0.2">
      <c r="A5" s="10" t="s">
        <v>2</v>
      </c>
      <c r="B5" s="11">
        <v>92819348</v>
      </c>
      <c r="C5" s="11">
        <v>2750000</v>
      </c>
      <c r="D5" s="11"/>
      <c r="E5" s="11"/>
      <c r="F5" s="8">
        <v>95569348</v>
      </c>
      <c r="H5" s="24"/>
      <c r="I5" s="24"/>
      <c r="J5" s="25"/>
      <c r="K5" s="25"/>
    </row>
    <row r="6" spans="1:11" ht="13.5" customHeight="1" x14ac:dyDescent="0.2">
      <c r="A6" s="10" t="s">
        <v>12</v>
      </c>
      <c r="B6" s="11"/>
      <c r="C6" s="11"/>
      <c r="D6" s="11"/>
      <c r="E6" s="11">
        <v>7080880</v>
      </c>
      <c r="F6" s="8">
        <v>7080880</v>
      </c>
      <c r="H6" s="24"/>
      <c r="I6" s="28"/>
      <c r="J6" s="24"/>
      <c r="K6" s="26"/>
    </row>
    <row r="7" spans="1:11" ht="13.5" customHeight="1" x14ac:dyDescent="0.2">
      <c r="A7" s="10" t="s">
        <v>13</v>
      </c>
      <c r="B7" s="11">
        <v>33957581</v>
      </c>
      <c r="C7" s="11">
        <v>166584</v>
      </c>
      <c r="D7" s="11">
        <v>614757</v>
      </c>
      <c r="E7" s="11">
        <v>18514442</v>
      </c>
      <c r="F7" s="8">
        <v>53253364</v>
      </c>
      <c r="H7" s="24"/>
      <c r="I7" s="24"/>
      <c r="J7" s="24"/>
      <c r="K7" s="26"/>
    </row>
    <row r="8" spans="1:11" ht="13.5" customHeight="1" x14ac:dyDescent="0.2">
      <c r="A8" s="10" t="s">
        <v>7</v>
      </c>
      <c r="B8" s="11">
        <v>23346487</v>
      </c>
      <c r="C8" s="11"/>
      <c r="D8" s="11"/>
      <c r="E8" s="11"/>
      <c r="F8" s="8">
        <v>23346487</v>
      </c>
      <c r="H8" s="24"/>
      <c r="I8" s="24"/>
      <c r="J8" s="24"/>
      <c r="K8" s="26"/>
    </row>
    <row r="9" spans="1:11" ht="13.5" customHeight="1" x14ac:dyDescent="0.2">
      <c r="A9" s="10" t="s">
        <v>0</v>
      </c>
      <c r="B9" s="11">
        <v>15495686</v>
      </c>
      <c r="C9" s="11">
        <v>683794</v>
      </c>
      <c r="D9" s="11">
        <v>1206015</v>
      </c>
      <c r="E9" s="11"/>
      <c r="F9" s="8">
        <v>17385495</v>
      </c>
      <c r="H9" s="24"/>
      <c r="I9" s="24"/>
      <c r="J9" s="24"/>
      <c r="K9" s="26"/>
    </row>
    <row r="10" spans="1:11" ht="13.5" customHeight="1" x14ac:dyDescent="0.2">
      <c r="A10" s="10" t="s">
        <v>14</v>
      </c>
      <c r="B10" s="11">
        <v>56687295</v>
      </c>
      <c r="C10" s="11"/>
      <c r="D10" s="11">
        <v>2704242</v>
      </c>
      <c r="E10" s="11">
        <v>315533895</v>
      </c>
      <c r="F10" s="8">
        <v>374925432</v>
      </c>
      <c r="H10" s="24"/>
      <c r="I10" s="24"/>
      <c r="J10" s="24"/>
      <c r="K10" s="26"/>
    </row>
    <row r="11" spans="1:11" ht="13.5" customHeight="1" x14ac:dyDescent="0.2">
      <c r="A11" s="10" t="s">
        <v>15</v>
      </c>
      <c r="B11" s="11">
        <v>118903707</v>
      </c>
      <c r="C11" s="11"/>
      <c r="D11" s="11"/>
      <c r="E11" s="11"/>
      <c r="F11" s="8">
        <v>118903707</v>
      </c>
      <c r="H11" s="24"/>
      <c r="I11" s="24"/>
      <c r="J11" s="24"/>
      <c r="K11" s="26"/>
    </row>
    <row r="12" spans="1:11" ht="13.5" customHeight="1" x14ac:dyDescent="0.2">
      <c r="A12" s="10" t="s">
        <v>16</v>
      </c>
      <c r="B12" s="11">
        <v>102728893</v>
      </c>
      <c r="C12" s="11">
        <v>2881455</v>
      </c>
      <c r="D12" s="11">
        <v>4217681</v>
      </c>
      <c r="E12" s="11">
        <v>6743688</v>
      </c>
      <c r="F12" s="8">
        <v>116571717</v>
      </c>
      <c r="H12" s="24"/>
      <c r="I12" s="24"/>
      <c r="J12" s="24"/>
      <c r="K12" s="26"/>
    </row>
    <row r="13" spans="1:11" ht="13.5" customHeight="1" x14ac:dyDescent="0.2">
      <c r="A13" s="10" t="s">
        <v>8</v>
      </c>
      <c r="B13" s="11">
        <v>12799274</v>
      </c>
      <c r="C13" s="11">
        <v>760364</v>
      </c>
      <c r="D13" s="11">
        <v>1182715</v>
      </c>
      <c r="E13" s="11">
        <v>1960858</v>
      </c>
      <c r="F13" s="8">
        <v>16703211</v>
      </c>
      <c r="H13" s="24"/>
      <c r="I13" s="24"/>
      <c r="J13" s="24"/>
      <c r="K13" s="26"/>
    </row>
    <row r="14" spans="1:11" ht="13.5" customHeight="1" x14ac:dyDescent="0.2">
      <c r="A14" s="31" t="s">
        <v>17</v>
      </c>
      <c r="B14" s="32">
        <v>136445088</v>
      </c>
      <c r="C14" s="32">
        <v>5186057</v>
      </c>
      <c r="D14" s="32">
        <v>8070219</v>
      </c>
      <c r="E14" s="32">
        <v>249205607</v>
      </c>
      <c r="F14" s="32">
        <v>398906971</v>
      </c>
      <c r="H14" s="26"/>
      <c r="I14" s="26"/>
      <c r="J14" s="24"/>
      <c r="K14" s="26"/>
    </row>
    <row r="15" spans="1:11" ht="13.5" customHeight="1" x14ac:dyDescent="0.2">
      <c r="A15" s="14" t="s">
        <v>3</v>
      </c>
      <c r="B15" s="15">
        <v>593183359</v>
      </c>
      <c r="C15" s="16">
        <v>12428254</v>
      </c>
      <c r="D15" s="16">
        <v>17995629</v>
      </c>
      <c r="E15" s="16">
        <v>599039370</v>
      </c>
      <c r="F15" s="19">
        <v>1222646612</v>
      </c>
    </row>
    <row r="37" spans="1:6" x14ac:dyDescent="0.2">
      <c r="A37" s="6" t="s">
        <v>27</v>
      </c>
    </row>
    <row r="38" spans="1:6" x14ac:dyDescent="0.2">
      <c r="A38" s="6" t="s">
        <v>28</v>
      </c>
    </row>
    <row r="39" spans="1:6" ht="13.5" customHeight="1" x14ac:dyDescent="0.2">
      <c r="A39" s="33" t="s">
        <v>32</v>
      </c>
      <c r="B39" s="33"/>
      <c r="C39" s="33"/>
      <c r="D39" s="33"/>
      <c r="E39" s="33"/>
      <c r="F39" s="33"/>
    </row>
  </sheetData>
  <mergeCells count="1">
    <mergeCell ref="A39:F39"/>
  </mergeCells>
  <printOptions horizontalCentered="1" verticalCentered="1"/>
  <pageMargins left="0.7" right="0.7" top="0.75" bottom="0.75" header="0.3" footer="0.3"/>
  <pageSetup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="110" zoomScaleNormal="100" zoomScaleSheetLayoutView="110" workbookViewId="0">
      <selection activeCell="C8" sqref="C8"/>
    </sheetView>
  </sheetViews>
  <sheetFormatPr defaultRowHeight="12" x14ac:dyDescent="0.2"/>
  <cols>
    <col min="1" max="1" width="27.28515625" style="6" customWidth="1"/>
    <col min="2" max="6" width="16.42578125" style="6" customWidth="1"/>
    <col min="7" max="7" width="12.42578125" style="6" customWidth="1"/>
    <col min="8" max="8" width="14.85546875" style="6" customWidth="1"/>
    <col min="9" max="9" width="14.85546875" style="5" customWidth="1"/>
    <col min="10" max="11" width="14.85546875" style="6" customWidth="1"/>
    <col min="12" max="12" width="9.42578125" style="6" customWidth="1"/>
    <col min="13" max="16384" width="9.140625" style="6"/>
  </cols>
  <sheetData>
    <row r="1" spans="1:11" ht="15.75" customHeight="1" x14ac:dyDescent="0.25">
      <c r="A1" s="20" t="s">
        <v>30</v>
      </c>
      <c r="D1" s="29"/>
      <c r="E1" s="29"/>
    </row>
    <row r="2" spans="1:11" ht="13.5" customHeight="1" x14ac:dyDescent="0.2">
      <c r="D2" s="30"/>
      <c r="E2" s="30"/>
    </row>
    <row r="3" spans="1:11" ht="30" customHeight="1" thickBot="1" x14ac:dyDescent="0.25">
      <c r="A3" s="18" t="s">
        <v>10</v>
      </c>
      <c r="B3" s="2" t="s">
        <v>5</v>
      </c>
      <c r="C3" s="17" t="s">
        <v>6</v>
      </c>
      <c r="D3" s="1" t="s">
        <v>4</v>
      </c>
      <c r="E3" s="1" t="s">
        <v>9</v>
      </c>
      <c r="F3" s="2" t="s">
        <v>11</v>
      </c>
    </row>
    <row r="4" spans="1:11" ht="13.5" customHeight="1" x14ac:dyDescent="0.2">
      <c r="A4" s="31" t="s">
        <v>1</v>
      </c>
      <c r="B4" s="32">
        <v>446392989</v>
      </c>
      <c r="C4" s="32">
        <v>3719906</v>
      </c>
      <c r="D4" s="32">
        <v>14862913</v>
      </c>
      <c r="E4" s="32">
        <v>306051190</v>
      </c>
      <c r="F4" s="32">
        <v>771026998</v>
      </c>
      <c r="I4" s="27"/>
    </row>
    <row r="5" spans="1:11" ht="13.5" customHeight="1" x14ac:dyDescent="0.2">
      <c r="A5" s="10" t="s">
        <v>2</v>
      </c>
      <c r="B5" s="11">
        <v>77464734</v>
      </c>
      <c r="C5" s="11"/>
      <c r="D5" s="11"/>
      <c r="E5" s="11"/>
      <c r="F5" s="8">
        <v>77464734</v>
      </c>
      <c r="H5" s="24"/>
      <c r="I5" s="24"/>
      <c r="J5" s="25"/>
      <c r="K5" s="25"/>
    </row>
    <row r="6" spans="1:11" ht="13.5" customHeight="1" x14ac:dyDescent="0.2">
      <c r="A6" s="10" t="s">
        <v>12</v>
      </c>
      <c r="B6" s="11"/>
      <c r="C6" s="11"/>
      <c r="D6" s="11"/>
      <c r="E6" s="11">
        <v>9874082</v>
      </c>
      <c r="F6" s="8">
        <v>9874082</v>
      </c>
      <c r="H6" s="24"/>
      <c r="I6" s="28"/>
      <c r="J6" s="24"/>
      <c r="K6" s="26"/>
    </row>
    <row r="7" spans="1:11" ht="13.5" customHeight="1" x14ac:dyDescent="0.2">
      <c r="A7" s="10" t="s">
        <v>13</v>
      </c>
      <c r="B7" s="11">
        <v>32381247</v>
      </c>
      <c r="C7" s="11">
        <v>309496</v>
      </c>
      <c r="D7" s="11">
        <v>2013853</v>
      </c>
      <c r="E7" s="11">
        <v>14926392</v>
      </c>
      <c r="F7" s="8">
        <v>49630988</v>
      </c>
      <c r="H7" s="24"/>
      <c r="I7" s="24"/>
      <c r="J7" s="24"/>
      <c r="K7" s="26"/>
    </row>
    <row r="8" spans="1:11" ht="13.5" customHeight="1" x14ac:dyDescent="0.2">
      <c r="A8" s="10" t="s">
        <v>7</v>
      </c>
      <c r="B8" s="11">
        <v>29395754</v>
      </c>
      <c r="C8" s="11"/>
      <c r="D8" s="11"/>
      <c r="E8" s="11"/>
      <c r="F8" s="8">
        <v>29395754</v>
      </c>
      <c r="H8" s="24"/>
      <c r="I8" s="24"/>
      <c r="J8" s="24"/>
      <c r="K8" s="26"/>
    </row>
    <row r="9" spans="1:11" ht="13.5" customHeight="1" x14ac:dyDescent="0.2">
      <c r="A9" s="10" t="s">
        <v>0</v>
      </c>
      <c r="B9" s="11">
        <v>6020373</v>
      </c>
      <c r="C9" s="11">
        <v>988906</v>
      </c>
      <c r="D9" s="11">
        <v>3503217</v>
      </c>
      <c r="E9" s="11"/>
      <c r="F9" s="8">
        <v>10512496</v>
      </c>
      <c r="H9" s="24"/>
      <c r="I9" s="24"/>
      <c r="J9" s="24"/>
      <c r="K9" s="26"/>
    </row>
    <row r="10" spans="1:11" ht="13.5" customHeight="1" x14ac:dyDescent="0.2">
      <c r="A10" s="10" t="s">
        <v>14</v>
      </c>
      <c r="B10" s="11">
        <v>60312865</v>
      </c>
      <c r="C10" s="11"/>
      <c r="D10" s="11">
        <v>1924974</v>
      </c>
      <c r="E10" s="11">
        <v>277046858</v>
      </c>
      <c r="F10" s="8">
        <v>339284697</v>
      </c>
      <c r="H10" s="24"/>
      <c r="I10" s="24"/>
      <c r="J10" s="24"/>
      <c r="K10" s="26"/>
    </row>
    <row r="11" spans="1:11" ht="13.5" customHeight="1" x14ac:dyDescent="0.2">
      <c r="A11" s="10" t="s">
        <v>15</v>
      </c>
      <c r="B11" s="11">
        <v>127857773</v>
      </c>
      <c r="C11" s="11"/>
      <c r="D11" s="11"/>
      <c r="E11" s="11"/>
      <c r="F11" s="8">
        <v>127857773</v>
      </c>
      <c r="H11" s="24"/>
      <c r="I11" s="24"/>
      <c r="J11" s="24"/>
      <c r="K11" s="26"/>
    </row>
    <row r="12" spans="1:11" ht="13.5" customHeight="1" x14ac:dyDescent="0.2">
      <c r="A12" s="10" t="s">
        <v>16</v>
      </c>
      <c r="B12" s="11">
        <v>102813396</v>
      </c>
      <c r="C12" s="11">
        <v>1802425</v>
      </c>
      <c r="D12" s="11">
        <v>5964250</v>
      </c>
      <c r="E12" s="11">
        <v>1505352</v>
      </c>
      <c r="F12" s="8">
        <v>112085423</v>
      </c>
      <c r="H12" s="24"/>
      <c r="I12" s="24"/>
      <c r="J12" s="24"/>
      <c r="K12" s="26"/>
    </row>
    <row r="13" spans="1:11" ht="13.5" customHeight="1" x14ac:dyDescent="0.2">
      <c r="A13" s="10" t="s">
        <v>8</v>
      </c>
      <c r="B13" s="11">
        <v>10146847</v>
      </c>
      <c r="C13" s="11">
        <v>619079</v>
      </c>
      <c r="D13" s="11">
        <v>1456619</v>
      </c>
      <c r="E13" s="11">
        <v>2698506</v>
      </c>
      <c r="F13" s="8">
        <v>14921051</v>
      </c>
      <c r="H13" s="24"/>
      <c r="I13" s="24"/>
      <c r="J13" s="24"/>
      <c r="K13" s="26"/>
    </row>
    <row r="14" spans="1:11" ht="13.5" customHeight="1" x14ac:dyDescent="0.2">
      <c r="A14" s="31" t="s">
        <v>17</v>
      </c>
      <c r="B14" s="32">
        <v>184524392</v>
      </c>
      <c r="C14" s="32">
        <v>4315206.4700000007</v>
      </c>
      <c r="D14" s="32">
        <v>8575212</v>
      </c>
      <c r="E14" s="32">
        <v>247463964</v>
      </c>
      <c r="F14" s="32">
        <v>444878774.47000003</v>
      </c>
      <c r="H14" s="26"/>
      <c r="I14" s="26"/>
      <c r="J14" s="24"/>
      <c r="K14" s="26"/>
    </row>
    <row r="15" spans="1:11" ht="13.5" customHeight="1" x14ac:dyDescent="0.2">
      <c r="A15" s="14" t="s">
        <v>3</v>
      </c>
      <c r="B15" s="15">
        <v>630917381</v>
      </c>
      <c r="C15" s="16">
        <v>8035112.4700000007</v>
      </c>
      <c r="D15" s="16">
        <v>23438125</v>
      </c>
      <c r="E15" s="16">
        <v>553515154</v>
      </c>
      <c r="F15" s="19">
        <v>1215905772.47</v>
      </c>
    </row>
    <row r="37" spans="1:6" x14ac:dyDescent="0.2">
      <c r="A37" s="6" t="s">
        <v>27</v>
      </c>
    </row>
    <row r="38" spans="1:6" x14ac:dyDescent="0.2">
      <c r="A38" s="6" t="s">
        <v>28</v>
      </c>
    </row>
    <row r="39" spans="1:6" ht="13.5" customHeight="1" x14ac:dyDescent="0.2">
      <c r="A39" s="33" t="s">
        <v>33</v>
      </c>
      <c r="B39" s="33"/>
      <c r="C39" s="33"/>
      <c r="D39" s="33"/>
      <c r="E39" s="33"/>
      <c r="F39" s="33"/>
    </row>
  </sheetData>
  <mergeCells count="1">
    <mergeCell ref="A39:F39"/>
  </mergeCells>
  <printOptions horizontalCentered="1" verticalCentered="1"/>
  <pageMargins left="0.7" right="0.7" top="0.75" bottom="0.75" header="0.3" footer="0.3"/>
  <pageSetup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="110" zoomScaleNormal="100" zoomScaleSheetLayoutView="110" workbookViewId="0">
      <selection activeCell="C8" sqref="C8"/>
    </sheetView>
  </sheetViews>
  <sheetFormatPr defaultRowHeight="12" x14ac:dyDescent="0.2"/>
  <cols>
    <col min="1" max="1" width="27.28515625" style="6" customWidth="1"/>
    <col min="2" max="6" width="16.42578125" style="6" customWidth="1"/>
    <col min="7" max="7" width="12.42578125" style="6" customWidth="1"/>
    <col min="8" max="8" width="14.85546875" style="6" customWidth="1"/>
    <col min="9" max="9" width="14.85546875" style="5" customWidth="1"/>
    <col min="10" max="11" width="14.85546875" style="6" customWidth="1"/>
    <col min="12" max="12" width="9.42578125" style="6" customWidth="1"/>
    <col min="13" max="16384" width="9.140625" style="6"/>
  </cols>
  <sheetData>
    <row r="1" spans="1:11" ht="15.75" customHeight="1" x14ac:dyDescent="0.25">
      <c r="A1" s="20" t="s">
        <v>29</v>
      </c>
      <c r="D1" s="29"/>
      <c r="E1" s="29"/>
    </row>
    <row r="2" spans="1:11" ht="13.5" customHeight="1" x14ac:dyDescent="0.2">
      <c r="D2" s="30"/>
      <c r="E2" s="30"/>
    </row>
    <row r="3" spans="1:11" ht="30" customHeight="1" thickBot="1" x14ac:dyDescent="0.25">
      <c r="A3" s="18" t="s">
        <v>10</v>
      </c>
      <c r="B3" s="2" t="s">
        <v>5</v>
      </c>
      <c r="C3" s="17" t="s">
        <v>6</v>
      </c>
      <c r="D3" s="1" t="s">
        <v>4</v>
      </c>
      <c r="E3" s="1" t="s">
        <v>9</v>
      </c>
      <c r="F3" s="2" t="s">
        <v>11</v>
      </c>
    </row>
    <row r="4" spans="1:11" ht="13.5" customHeight="1" x14ac:dyDescent="0.2">
      <c r="A4" s="7" t="s">
        <v>1</v>
      </c>
      <c r="B4" s="8">
        <v>368883642</v>
      </c>
      <c r="C4" s="8">
        <v>3597510</v>
      </c>
      <c r="D4" s="8">
        <v>10279930</v>
      </c>
      <c r="E4" s="8">
        <v>280785509</v>
      </c>
      <c r="F4" s="8">
        <v>663546591</v>
      </c>
      <c r="I4" s="27"/>
    </row>
    <row r="5" spans="1:11" ht="13.5" customHeight="1" x14ac:dyDescent="0.2">
      <c r="A5" s="10" t="s">
        <v>2</v>
      </c>
      <c r="B5" s="11">
        <v>90186427</v>
      </c>
      <c r="C5" s="11">
        <v>0</v>
      </c>
      <c r="D5" s="11">
        <v>0</v>
      </c>
      <c r="E5" s="11">
        <v>0</v>
      </c>
      <c r="F5" s="8">
        <v>90186427</v>
      </c>
      <c r="H5" s="24"/>
      <c r="I5" s="24"/>
      <c r="J5" s="25"/>
      <c r="K5" s="25"/>
    </row>
    <row r="6" spans="1:11" ht="13.5" customHeight="1" x14ac:dyDescent="0.2">
      <c r="A6" s="10" t="s">
        <v>12</v>
      </c>
      <c r="B6" s="11">
        <v>0</v>
      </c>
      <c r="C6" s="11">
        <v>0</v>
      </c>
      <c r="D6" s="11">
        <v>33470</v>
      </c>
      <c r="E6" s="11">
        <v>10826729</v>
      </c>
      <c r="F6" s="8">
        <v>10860199</v>
      </c>
      <c r="H6" s="24"/>
      <c r="I6" s="28"/>
      <c r="J6" s="24"/>
      <c r="K6" s="26"/>
    </row>
    <row r="7" spans="1:11" ht="13.5" customHeight="1" x14ac:dyDescent="0.2">
      <c r="A7" s="10" t="s">
        <v>13</v>
      </c>
      <c r="B7" s="11">
        <v>34777796</v>
      </c>
      <c r="C7" s="11">
        <v>397827</v>
      </c>
      <c r="D7" s="11">
        <v>712286</v>
      </c>
      <c r="E7" s="11">
        <v>19884570</v>
      </c>
      <c r="F7" s="8">
        <v>55772479</v>
      </c>
      <c r="H7" s="24"/>
      <c r="I7" s="24"/>
      <c r="J7" s="24"/>
      <c r="K7" s="26"/>
    </row>
    <row r="8" spans="1:11" ht="13.5" customHeight="1" x14ac:dyDescent="0.2">
      <c r="A8" s="10" t="s">
        <v>7</v>
      </c>
      <c r="B8" s="11">
        <v>22235337</v>
      </c>
      <c r="C8" s="11">
        <v>0</v>
      </c>
      <c r="D8" s="11">
        <v>0</v>
      </c>
      <c r="E8" s="11">
        <v>0</v>
      </c>
      <c r="F8" s="8">
        <v>22235337</v>
      </c>
      <c r="H8" s="24"/>
      <c r="I8" s="24"/>
      <c r="J8" s="24"/>
      <c r="K8" s="26"/>
    </row>
    <row r="9" spans="1:11" ht="13.5" customHeight="1" x14ac:dyDescent="0.2">
      <c r="A9" s="10" t="s">
        <v>0</v>
      </c>
      <c r="B9" s="11">
        <v>6012965</v>
      </c>
      <c r="C9" s="11">
        <v>1197012</v>
      </c>
      <c r="D9" s="11">
        <v>2755466</v>
      </c>
      <c r="E9" s="11">
        <v>0</v>
      </c>
      <c r="F9" s="8">
        <v>9965443</v>
      </c>
      <c r="H9" s="24"/>
      <c r="I9" s="24"/>
      <c r="J9" s="24"/>
      <c r="K9" s="26"/>
    </row>
    <row r="10" spans="1:11" ht="13.5" customHeight="1" x14ac:dyDescent="0.2">
      <c r="A10" s="10" t="s">
        <v>14</v>
      </c>
      <c r="B10" s="11">
        <v>49521775</v>
      </c>
      <c r="C10" s="11">
        <v>0</v>
      </c>
      <c r="D10" s="11">
        <v>2175256</v>
      </c>
      <c r="E10" s="11">
        <v>247451558</v>
      </c>
      <c r="F10" s="8">
        <v>299148589</v>
      </c>
      <c r="H10" s="24"/>
      <c r="I10" s="24"/>
      <c r="J10" s="24"/>
      <c r="K10" s="26"/>
    </row>
    <row r="11" spans="1:11" ht="13.5" customHeight="1" x14ac:dyDescent="0.2">
      <c r="A11" s="10" t="s">
        <v>15</v>
      </c>
      <c r="B11" s="11">
        <v>79271803</v>
      </c>
      <c r="C11" s="11">
        <v>0</v>
      </c>
      <c r="D11" s="11">
        <v>0</v>
      </c>
      <c r="E11" s="11">
        <v>0</v>
      </c>
      <c r="F11" s="8">
        <v>79271803</v>
      </c>
      <c r="H11" s="24"/>
      <c r="I11" s="24"/>
      <c r="J11" s="24"/>
      <c r="K11" s="26"/>
    </row>
    <row r="12" spans="1:11" ht="13.5" customHeight="1" x14ac:dyDescent="0.2">
      <c r="A12" s="10" t="s">
        <v>16</v>
      </c>
      <c r="B12" s="11">
        <v>75991807</v>
      </c>
      <c r="C12" s="11">
        <v>601675</v>
      </c>
      <c r="D12" s="11">
        <v>2668215</v>
      </c>
      <c r="E12" s="11">
        <v>996682</v>
      </c>
      <c r="F12" s="8">
        <v>80258379</v>
      </c>
      <c r="H12" s="24"/>
      <c r="I12" s="24"/>
      <c r="J12" s="24"/>
      <c r="K12" s="26"/>
    </row>
    <row r="13" spans="1:11" ht="13.5" customHeight="1" x14ac:dyDescent="0.2">
      <c r="A13" s="10" t="s">
        <v>8</v>
      </c>
      <c r="B13" s="11">
        <v>10885732</v>
      </c>
      <c r="C13" s="11">
        <v>1400996</v>
      </c>
      <c r="D13" s="11">
        <v>1935237</v>
      </c>
      <c r="E13" s="11">
        <v>1625970</v>
      </c>
      <c r="F13" s="8">
        <v>15847935</v>
      </c>
      <c r="H13" s="24"/>
      <c r="I13" s="24"/>
      <c r="J13" s="24"/>
      <c r="K13" s="26"/>
    </row>
    <row r="14" spans="1:11" ht="13.5" customHeight="1" x14ac:dyDescent="0.2">
      <c r="A14" s="7" t="s">
        <v>17</v>
      </c>
      <c r="B14" s="8">
        <v>142259773</v>
      </c>
      <c r="C14" s="8">
        <v>3308844.8600000003</v>
      </c>
      <c r="D14" s="8">
        <v>8524909</v>
      </c>
      <c r="E14" s="8">
        <v>235460187</v>
      </c>
      <c r="F14" s="8">
        <v>389553713.86000001</v>
      </c>
      <c r="H14" s="26"/>
      <c r="I14" s="26"/>
      <c r="J14" s="24"/>
      <c r="K14" s="26"/>
    </row>
    <row r="15" spans="1:11" ht="13.5" customHeight="1" x14ac:dyDescent="0.2">
      <c r="A15" s="14" t="s">
        <v>3</v>
      </c>
      <c r="B15" s="15">
        <v>511143415</v>
      </c>
      <c r="C15" s="16">
        <v>6906354.8600000003</v>
      </c>
      <c r="D15" s="16">
        <v>18804839</v>
      </c>
      <c r="E15" s="16">
        <v>516245696</v>
      </c>
      <c r="F15" s="19">
        <v>1053100304.86</v>
      </c>
    </row>
    <row r="37" spans="1:1" x14ac:dyDescent="0.2">
      <c r="A37" s="6" t="s">
        <v>27</v>
      </c>
    </row>
    <row r="38" spans="1:1" x14ac:dyDescent="0.2">
      <c r="A38" s="6" t="s">
        <v>28</v>
      </c>
    </row>
  </sheetData>
  <printOptions horizontalCentered="1" verticalCentered="1"/>
  <pageMargins left="0.7" right="0.7" top="0.75" bottom="0.75" header="0.3" footer="0.3"/>
  <pageSetup orientation="landscape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="110" zoomScaleNormal="100" zoomScaleSheetLayoutView="110" workbookViewId="0">
      <selection activeCell="C8" sqref="C8"/>
    </sheetView>
  </sheetViews>
  <sheetFormatPr defaultRowHeight="12" x14ac:dyDescent="0.2"/>
  <cols>
    <col min="1" max="1" width="27.28515625" style="6" customWidth="1"/>
    <col min="2" max="6" width="16.42578125" style="6" customWidth="1"/>
    <col min="7" max="7" width="12.42578125" style="6" customWidth="1"/>
    <col min="8" max="8" width="14.85546875" style="6" customWidth="1"/>
    <col min="9" max="9" width="14.85546875" style="5" customWidth="1"/>
    <col min="10" max="11" width="14.85546875" style="6" customWidth="1"/>
    <col min="12" max="12" width="9.42578125" style="6" customWidth="1"/>
    <col min="13" max="16384" width="9.140625" style="6"/>
  </cols>
  <sheetData>
    <row r="1" spans="1:11" ht="15.75" customHeight="1" x14ac:dyDescent="0.25">
      <c r="A1" s="20" t="s">
        <v>26</v>
      </c>
      <c r="D1" s="29"/>
      <c r="E1" s="29"/>
    </row>
    <row r="2" spans="1:11" ht="13.5" customHeight="1" x14ac:dyDescent="0.2">
      <c r="D2" s="30"/>
      <c r="E2" s="30"/>
    </row>
    <row r="3" spans="1:11" ht="30" customHeight="1" thickBot="1" x14ac:dyDescent="0.25">
      <c r="A3" s="18" t="s">
        <v>10</v>
      </c>
      <c r="B3" s="2" t="s">
        <v>5</v>
      </c>
      <c r="C3" s="17" t="s">
        <v>6</v>
      </c>
      <c r="D3" s="1" t="s">
        <v>4</v>
      </c>
      <c r="E3" s="1" t="s">
        <v>9</v>
      </c>
      <c r="F3" s="2" t="s">
        <v>11</v>
      </c>
    </row>
    <row r="4" spans="1:11" ht="13.5" customHeight="1" x14ac:dyDescent="0.2">
      <c r="A4" s="7" t="s">
        <v>1</v>
      </c>
      <c r="B4" s="8">
        <v>354110903</v>
      </c>
      <c r="C4" s="8">
        <v>5397608</v>
      </c>
      <c r="D4" s="8">
        <v>16230691</v>
      </c>
      <c r="E4" s="8">
        <v>261311681</v>
      </c>
      <c r="F4" s="8">
        <v>637050883</v>
      </c>
      <c r="I4" s="27"/>
    </row>
    <row r="5" spans="1:11" ht="13.5" customHeight="1" x14ac:dyDescent="0.2">
      <c r="A5" s="10" t="s">
        <v>2</v>
      </c>
      <c r="B5" s="11">
        <v>80704339</v>
      </c>
      <c r="C5" s="11">
        <v>0</v>
      </c>
      <c r="D5" s="11">
        <v>0</v>
      </c>
      <c r="E5" s="11">
        <v>0</v>
      </c>
      <c r="F5" s="8">
        <v>80704339</v>
      </c>
      <c r="H5" s="24"/>
      <c r="I5" s="24"/>
      <c r="J5" s="25"/>
      <c r="K5" s="25"/>
    </row>
    <row r="6" spans="1:11" ht="13.5" customHeight="1" x14ac:dyDescent="0.2">
      <c r="A6" s="10" t="s">
        <v>12</v>
      </c>
      <c r="B6" s="11">
        <v>0</v>
      </c>
      <c r="C6" s="11">
        <v>0</v>
      </c>
      <c r="D6" s="11">
        <v>26568</v>
      </c>
      <c r="E6" s="11">
        <v>11689672</v>
      </c>
      <c r="F6" s="8">
        <v>11716240</v>
      </c>
      <c r="H6" s="24"/>
      <c r="I6" s="28"/>
      <c r="J6" s="24"/>
      <c r="K6" s="26"/>
    </row>
    <row r="7" spans="1:11" ht="13.5" customHeight="1" x14ac:dyDescent="0.2">
      <c r="A7" s="10" t="s">
        <v>13</v>
      </c>
      <c r="B7" s="11">
        <v>26856716</v>
      </c>
      <c r="C7" s="11">
        <v>563037</v>
      </c>
      <c r="D7" s="11">
        <v>1367162</v>
      </c>
      <c r="E7" s="11">
        <v>10492769</v>
      </c>
      <c r="F7" s="8">
        <v>39279684</v>
      </c>
      <c r="H7" s="24"/>
      <c r="I7" s="24"/>
      <c r="J7" s="24"/>
      <c r="K7" s="26"/>
    </row>
    <row r="8" spans="1:11" ht="13.5" customHeight="1" x14ac:dyDescent="0.2">
      <c r="A8" s="10" t="s">
        <v>7</v>
      </c>
      <c r="B8" s="11">
        <v>23477201</v>
      </c>
      <c r="C8" s="11">
        <v>0</v>
      </c>
      <c r="D8" s="11">
        <v>0</v>
      </c>
      <c r="E8" s="11">
        <v>0</v>
      </c>
      <c r="F8" s="8">
        <v>23477201</v>
      </c>
      <c r="H8" s="24"/>
      <c r="I8" s="24"/>
      <c r="J8" s="24"/>
      <c r="K8" s="26"/>
    </row>
    <row r="9" spans="1:11" ht="13.5" customHeight="1" x14ac:dyDescent="0.2">
      <c r="A9" s="10" t="s">
        <v>0</v>
      </c>
      <c r="B9" s="11">
        <v>5714956</v>
      </c>
      <c r="C9" s="11">
        <v>995691</v>
      </c>
      <c r="D9" s="11">
        <v>3739923</v>
      </c>
      <c r="E9" s="11">
        <v>0</v>
      </c>
      <c r="F9" s="8">
        <v>10450570</v>
      </c>
      <c r="H9" s="24"/>
      <c r="I9" s="24"/>
      <c r="J9" s="24"/>
      <c r="K9" s="26"/>
    </row>
    <row r="10" spans="1:11" ht="13.5" customHeight="1" x14ac:dyDescent="0.2">
      <c r="A10" s="10" t="s">
        <v>14</v>
      </c>
      <c r="B10" s="11">
        <v>47237904</v>
      </c>
      <c r="C10" s="11">
        <v>0</v>
      </c>
      <c r="D10" s="11">
        <v>3547613</v>
      </c>
      <c r="E10" s="11">
        <v>236197798</v>
      </c>
      <c r="F10" s="8">
        <v>286983315</v>
      </c>
      <c r="H10" s="24"/>
      <c r="I10" s="24"/>
      <c r="J10" s="24"/>
      <c r="K10" s="26"/>
    </row>
    <row r="11" spans="1:11" ht="13.5" customHeight="1" x14ac:dyDescent="0.2">
      <c r="A11" s="10" t="s">
        <v>15</v>
      </c>
      <c r="B11" s="11">
        <v>77749275</v>
      </c>
      <c r="C11" s="11">
        <v>0</v>
      </c>
      <c r="D11" s="11">
        <v>0</v>
      </c>
      <c r="E11" s="11">
        <v>0</v>
      </c>
      <c r="F11" s="8">
        <v>77749275</v>
      </c>
      <c r="H11" s="24"/>
      <c r="I11" s="24"/>
      <c r="J11" s="24"/>
      <c r="K11" s="26"/>
    </row>
    <row r="12" spans="1:11" ht="13.5" customHeight="1" x14ac:dyDescent="0.2">
      <c r="A12" s="10" t="s">
        <v>16</v>
      </c>
      <c r="B12" s="11">
        <v>78410491</v>
      </c>
      <c r="C12" s="11">
        <v>1961366</v>
      </c>
      <c r="D12" s="11">
        <v>5448231</v>
      </c>
      <c r="E12" s="11">
        <v>1723608</v>
      </c>
      <c r="F12" s="8">
        <v>87543696</v>
      </c>
      <c r="H12" s="24"/>
      <c r="I12" s="24"/>
      <c r="J12" s="24"/>
      <c r="K12" s="26"/>
    </row>
    <row r="13" spans="1:11" ht="13.5" customHeight="1" x14ac:dyDescent="0.2">
      <c r="A13" s="10" t="s">
        <v>8</v>
      </c>
      <c r="B13" s="11">
        <v>13960021</v>
      </c>
      <c r="C13" s="11">
        <v>1877514</v>
      </c>
      <c r="D13" s="11">
        <v>2101194</v>
      </c>
      <c r="E13" s="11">
        <v>1207834</v>
      </c>
      <c r="F13" s="8">
        <v>19146563</v>
      </c>
      <c r="H13" s="24"/>
      <c r="I13" s="24"/>
      <c r="J13" s="24"/>
      <c r="K13" s="26"/>
    </row>
    <row r="14" spans="1:11" ht="13.5" customHeight="1" x14ac:dyDescent="0.2">
      <c r="A14" s="7" t="s">
        <v>17</v>
      </c>
      <c r="B14" s="8">
        <v>153800821</v>
      </c>
      <c r="C14" s="8">
        <v>4811164</v>
      </c>
      <c r="D14" s="8">
        <v>9641090</v>
      </c>
      <c r="E14" s="8">
        <v>229023897</v>
      </c>
      <c r="F14" s="8">
        <v>397276972</v>
      </c>
      <c r="H14" s="26"/>
      <c r="I14" s="26"/>
      <c r="J14" s="24"/>
      <c r="K14" s="26"/>
    </row>
    <row r="15" spans="1:11" ht="13.5" customHeight="1" x14ac:dyDescent="0.2">
      <c r="A15" s="14" t="s">
        <v>3</v>
      </c>
      <c r="B15" s="15">
        <v>507911724</v>
      </c>
      <c r="C15" s="16">
        <v>10208772</v>
      </c>
      <c r="D15" s="16">
        <v>25871781</v>
      </c>
      <c r="E15" s="16">
        <v>490335578</v>
      </c>
      <c r="F15" s="19">
        <v>1034327855</v>
      </c>
    </row>
    <row r="37" spans="1:1" x14ac:dyDescent="0.2">
      <c r="A37" s="6" t="s">
        <v>27</v>
      </c>
    </row>
    <row r="38" spans="1:1" x14ac:dyDescent="0.2">
      <c r="A38" s="6" t="s">
        <v>28</v>
      </c>
    </row>
  </sheetData>
  <printOptions horizontalCentered="1" verticalCentered="1"/>
  <pageMargins left="0.7" right="0.7" top="0.75" bottom="0.75" header="0.3" footer="0.3"/>
  <pageSetup orientation="landscape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110" zoomScaleNormal="100" zoomScaleSheetLayoutView="110" workbookViewId="0"/>
  </sheetViews>
  <sheetFormatPr defaultRowHeight="12" x14ac:dyDescent="0.2"/>
  <cols>
    <col min="1" max="1" width="27.28515625" style="6" customWidth="1"/>
    <col min="2" max="6" width="16.42578125" style="6" customWidth="1"/>
    <col min="7" max="7" width="12.42578125" style="6" customWidth="1"/>
    <col min="8" max="8" width="14.85546875" style="6" customWidth="1"/>
    <col min="9" max="9" width="14.85546875" style="5" customWidth="1"/>
    <col min="10" max="11" width="14.85546875" style="6" customWidth="1"/>
    <col min="12" max="12" width="9.42578125" style="6" customWidth="1"/>
    <col min="13" max="16384" width="9.140625" style="6"/>
  </cols>
  <sheetData>
    <row r="1" spans="1:11" ht="15.75" customHeight="1" x14ac:dyDescent="0.25">
      <c r="A1" s="20" t="s">
        <v>25</v>
      </c>
      <c r="D1" s="29"/>
      <c r="E1" s="29"/>
    </row>
    <row r="2" spans="1:11" ht="13.5" customHeight="1" x14ac:dyDescent="0.2">
      <c r="D2" s="30"/>
      <c r="E2" s="30"/>
    </row>
    <row r="3" spans="1:11" ht="30" customHeight="1" thickBot="1" x14ac:dyDescent="0.25">
      <c r="A3" s="18" t="s">
        <v>10</v>
      </c>
      <c r="B3" s="2" t="s">
        <v>5</v>
      </c>
      <c r="C3" s="17" t="s">
        <v>6</v>
      </c>
      <c r="D3" s="1" t="s">
        <v>4</v>
      </c>
      <c r="E3" s="1" t="s">
        <v>9</v>
      </c>
      <c r="F3" s="2" t="s">
        <v>11</v>
      </c>
    </row>
    <row r="4" spans="1:11" ht="13.5" customHeight="1" x14ac:dyDescent="0.2">
      <c r="A4" s="7" t="s">
        <v>1</v>
      </c>
      <c r="B4" s="8">
        <f>SUM(B5:B13)</f>
        <v>331867743</v>
      </c>
      <c r="C4" s="9">
        <f>SUM(C5:C13)</f>
        <v>2248063</v>
      </c>
      <c r="D4" s="9">
        <f>SUM(D5:D13)</f>
        <v>15781067</v>
      </c>
      <c r="E4" s="9">
        <f>SUM(E5:E13)</f>
        <v>252728747</v>
      </c>
      <c r="F4" s="8">
        <f>B4+C4+D4+E4</f>
        <v>602625620</v>
      </c>
      <c r="I4" s="27"/>
    </row>
    <row r="5" spans="1:11" ht="13.5" customHeight="1" x14ac:dyDescent="0.2">
      <c r="A5" s="10" t="s">
        <v>2</v>
      </c>
      <c r="B5" s="11">
        <v>45584521</v>
      </c>
      <c r="C5" s="12">
        <v>0</v>
      </c>
      <c r="D5" s="12">
        <v>0</v>
      </c>
      <c r="E5" s="12">
        <v>0</v>
      </c>
      <c r="F5" s="8">
        <f t="shared" ref="F5:F15" si="0">B5+C5+D5+E5</f>
        <v>45584521</v>
      </c>
      <c r="H5" s="24"/>
      <c r="I5" s="24"/>
      <c r="J5" s="25"/>
      <c r="K5" s="25"/>
    </row>
    <row r="6" spans="1:11" ht="13.5" customHeight="1" x14ac:dyDescent="0.2">
      <c r="A6" s="10" t="s">
        <v>12</v>
      </c>
      <c r="B6" s="11">
        <v>0</v>
      </c>
      <c r="C6" s="11">
        <v>0</v>
      </c>
      <c r="D6" s="12">
        <v>6554</v>
      </c>
      <c r="E6" s="9">
        <v>7453691</v>
      </c>
      <c r="F6" s="8">
        <f t="shared" si="0"/>
        <v>7460245</v>
      </c>
      <c r="H6" s="24"/>
      <c r="I6" s="28"/>
      <c r="J6" s="24"/>
      <c r="K6" s="26"/>
    </row>
    <row r="7" spans="1:11" ht="13.5" customHeight="1" x14ac:dyDescent="0.2">
      <c r="A7" s="10" t="s">
        <v>13</v>
      </c>
      <c r="B7" s="11">
        <v>31096226</v>
      </c>
      <c r="C7" s="12">
        <v>330519</v>
      </c>
      <c r="D7" s="12">
        <v>679648</v>
      </c>
      <c r="E7" s="9">
        <v>7257735</v>
      </c>
      <c r="F7" s="8">
        <f t="shared" si="0"/>
        <v>39364128</v>
      </c>
      <c r="H7" s="24"/>
      <c r="I7" s="24"/>
      <c r="J7" s="24"/>
      <c r="K7" s="26"/>
    </row>
    <row r="8" spans="1:11" ht="13.5" customHeight="1" x14ac:dyDescent="0.2">
      <c r="A8" s="10" t="s">
        <v>7</v>
      </c>
      <c r="B8" s="11">
        <v>21022458</v>
      </c>
      <c r="C8" s="11">
        <v>0</v>
      </c>
      <c r="D8" s="12">
        <v>0</v>
      </c>
      <c r="E8" s="12">
        <v>0</v>
      </c>
      <c r="F8" s="8">
        <f t="shared" si="0"/>
        <v>21022458</v>
      </c>
      <c r="H8" s="24"/>
      <c r="I8" s="24"/>
      <c r="J8" s="24"/>
      <c r="K8" s="26"/>
    </row>
    <row r="9" spans="1:11" ht="13.5" customHeight="1" x14ac:dyDescent="0.2">
      <c r="A9" s="10" t="s">
        <v>14</v>
      </c>
      <c r="B9" s="11">
        <v>65378634</v>
      </c>
      <c r="C9" s="11">
        <v>0</v>
      </c>
      <c r="D9" s="12">
        <v>2034332</v>
      </c>
      <c r="E9" s="12">
        <v>236239086</v>
      </c>
      <c r="F9" s="8">
        <f t="shared" si="0"/>
        <v>303652052</v>
      </c>
      <c r="H9" s="24"/>
      <c r="I9" s="24"/>
      <c r="J9" s="24"/>
      <c r="K9" s="26"/>
    </row>
    <row r="10" spans="1:11" ht="13.5" customHeight="1" x14ac:dyDescent="0.2">
      <c r="A10" s="10" t="s">
        <v>15</v>
      </c>
      <c r="B10" s="11">
        <v>79593383</v>
      </c>
      <c r="C10" s="11">
        <v>0</v>
      </c>
      <c r="D10" s="12">
        <v>0</v>
      </c>
      <c r="E10" s="12">
        <v>0</v>
      </c>
      <c r="F10" s="8">
        <f t="shared" si="0"/>
        <v>79593383</v>
      </c>
      <c r="H10" s="24"/>
      <c r="I10" s="24"/>
      <c r="J10" s="24"/>
      <c r="K10" s="26"/>
    </row>
    <row r="11" spans="1:11" ht="13.5" customHeight="1" x14ac:dyDescent="0.2">
      <c r="A11" s="10" t="s">
        <v>0</v>
      </c>
      <c r="B11" s="11">
        <v>5519226</v>
      </c>
      <c r="C11" s="12">
        <v>523036</v>
      </c>
      <c r="D11" s="12">
        <v>3225071</v>
      </c>
      <c r="E11" s="12">
        <v>0</v>
      </c>
      <c r="F11" s="8">
        <f t="shared" si="0"/>
        <v>9267333</v>
      </c>
      <c r="H11" s="24"/>
      <c r="I11" s="24"/>
      <c r="J11" s="24"/>
      <c r="K11" s="26"/>
    </row>
    <row r="12" spans="1:11" ht="13.5" customHeight="1" x14ac:dyDescent="0.2">
      <c r="A12" s="10" t="s">
        <v>16</v>
      </c>
      <c r="B12" s="11">
        <v>76354818</v>
      </c>
      <c r="C12" s="12">
        <v>938300</v>
      </c>
      <c r="D12" s="12">
        <v>6099097</v>
      </c>
      <c r="E12" s="12">
        <v>1214526</v>
      </c>
      <c r="F12" s="8">
        <f t="shared" si="0"/>
        <v>84606741</v>
      </c>
      <c r="H12" s="24"/>
      <c r="I12" s="24"/>
      <c r="J12" s="24"/>
      <c r="K12" s="26"/>
    </row>
    <row r="13" spans="1:11" ht="13.5" customHeight="1" x14ac:dyDescent="0.2">
      <c r="A13" s="10" t="s">
        <v>8</v>
      </c>
      <c r="B13" s="11">
        <v>7318477</v>
      </c>
      <c r="C13" s="12">
        <v>456208</v>
      </c>
      <c r="D13" s="12">
        <v>3736365</v>
      </c>
      <c r="E13" s="12">
        <v>563709</v>
      </c>
      <c r="F13" s="8">
        <f t="shared" si="0"/>
        <v>12074759</v>
      </c>
      <c r="H13" s="24"/>
      <c r="I13" s="24"/>
      <c r="J13" s="24"/>
      <c r="K13" s="26"/>
    </row>
    <row r="14" spans="1:11" ht="13.5" customHeight="1" x14ac:dyDescent="0.2">
      <c r="A14" s="7" t="s">
        <v>17</v>
      </c>
      <c r="B14" s="8">
        <v>104976596</v>
      </c>
      <c r="C14" s="9">
        <v>5721805.4199999999</v>
      </c>
      <c r="D14" s="12">
        <v>9194108</v>
      </c>
      <c r="E14" s="9">
        <v>201417968</v>
      </c>
      <c r="F14" s="8">
        <f t="shared" si="0"/>
        <v>321310477.42000002</v>
      </c>
      <c r="H14" s="26"/>
      <c r="I14" s="26"/>
      <c r="J14" s="24"/>
      <c r="K14" s="26"/>
    </row>
    <row r="15" spans="1:11" ht="13.5" customHeight="1" x14ac:dyDescent="0.2">
      <c r="A15" s="14" t="s">
        <v>3</v>
      </c>
      <c r="B15" s="15">
        <f>B4+B14</f>
        <v>436844339</v>
      </c>
      <c r="C15" s="16">
        <f>C4+C14</f>
        <v>7969868.4199999999</v>
      </c>
      <c r="D15" s="16">
        <f>D4+D14</f>
        <v>24975175</v>
      </c>
      <c r="E15" s="16">
        <f>E4+E14</f>
        <v>454146715</v>
      </c>
      <c r="F15" s="19">
        <f t="shared" si="0"/>
        <v>923936097.42000008</v>
      </c>
    </row>
  </sheetData>
  <printOptions horizontalCentered="1" verticalCentered="1"/>
  <pageMargins left="0.7" right="0.7" top="0.75" bottom="0.75" header="0.3" footer="0.3"/>
  <pageSetup orientation="landscape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110" zoomScaleNormal="100" zoomScaleSheetLayoutView="110" workbookViewId="0"/>
  </sheetViews>
  <sheetFormatPr defaultRowHeight="12" x14ac:dyDescent="0.2"/>
  <cols>
    <col min="1" max="1" width="27.28515625" style="6" customWidth="1"/>
    <col min="2" max="6" width="16.42578125" style="6" customWidth="1"/>
    <col min="7" max="7" width="12.42578125" style="6" customWidth="1"/>
    <col min="8" max="8" width="14.85546875" style="6" customWidth="1"/>
    <col min="9" max="9" width="14.85546875" style="5" customWidth="1"/>
    <col min="10" max="11" width="14.85546875" style="6" customWidth="1"/>
    <col min="12" max="12" width="9.42578125" style="6" customWidth="1"/>
    <col min="13" max="16384" width="9.140625" style="6"/>
  </cols>
  <sheetData>
    <row r="1" spans="1:11" ht="15.75" customHeight="1" x14ac:dyDescent="0.25">
      <c r="A1" s="20" t="s">
        <v>24</v>
      </c>
    </row>
    <row r="2" spans="1:11" ht="13.5" customHeight="1" x14ac:dyDescent="0.2"/>
    <row r="3" spans="1:11" ht="30" customHeight="1" thickBot="1" x14ac:dyDescent="0.25">
      <c r="A3" s="18" t="s">
        <v>10</v>
      </c>
      <c r="B3" s="2" t="s">
        <v>5</v>
      </c>
      <c r="C3" s="17" t="s">
        <v>6</v>
      </c>
      <c r="D3" s="1" t="s">
        <v>4</v>
      </c>
      <c r="E3" s="1" t="s">
        <v>9</v>
      </c>
      <c r="F3" s="2" t="s">
        <v>11</v>
      </c>
    </row>
    <row r="4" spans="1:11" ht="13.5" customHeight="1" x14ac:dyDescent="0.2">
      <c r="A4" s="7" t="s">
        <v>1</v>
      </c>
      <c r="B4" s="8">
        <f>SUM(B5:B13)</f>
        <v>293209506</v>
      </c>
      <c r="C4" s="9">
        <f>SUM(C5:C13)</f>
        <v>6002778</v>
      </c>
      <c r="D4" s="9">
        <f>SUM(D5:D13)</f>
        <v>13643811.619999988</v>
      </c>
      <c r="E4" s="9">
        <f>SUM(E5:E13)</f>
        <v>255818614</v>
      </c>
      <c r="F4" s="8">
        <f>B4+C4+D4+E4</f>
        <v>568674709.62</v>
      </c>
      <c r="I4" s="27"/>
    </row>
    <row r="5" spans="1:11" ht="13.5" customHeight="1" x14ac:dyDescent="0.2">
      <c r="A5" s="10" t="s">
        <v>2</v>
      </c>
      <c r="B5" s="11">
        <v>52616568</v>
      </c>
      <c r="C5" s="12">
        <v>0</v>
      </c>
      <c r="D5" s="12">
        <v>0</v>
      </c>
      <c r="E5" s="12">
        <v>0</v>
      </c>
      <c r="F5" s="8">
        <f t="shared" ref="F5:F15" si="0">B5+C5+D5+E5</f>
        <v>52616568</v>
      </c>
      <c r="H5" s="24"/>
      <c r="I5" s="24"/>
      <c r="J5" s="25"/>
      <c r="K5" s="25"/>
    </row>
    <row r="6" spans="1:11" ht="13.5" customHeight="1" x14ac:dyDescent="0.2">
      <c r="A6" s="10" t="s">
        <v>12</v>
      </c>
      <c r="B6" s="11">
        <v>0</v>
      </c>
      <c r="C6" s="12">
        <v>0</v>
      </c>
      <c r="D6" s="12">
        <v>109707</v>
      </c>
      <c r="E6" s="9">
        <v>8050881</v>
      </c>
      <c r="F6" s="8">
        <f t="shared" si="0"/>
        <v>8160588</v>
      </c>
      <c r="H6" s="24"/>
      <c r="I6" s="28"/>
      <c r="J6" s="24"/>
      <c r="K6" s="26"/>
    </row>
    <row r="7" spans="1:11" ht="13.5" customHeight="1" x14ac:dyDescent="0.2">
      <c r="A7" s="10" t="s">
        <v>13</v>
      </c>
      <c r="B7" s="11">
        <v>19285323</v>
      </c>
      <c r="C7" s="12">
        <v>165230</v>
      </c>
      <c r="D7" s="12">
        <v>559270</v>
      </c>
      <c r="E7" s="9">
        <v>8050887</v>
      </c>
      <c r="F7" s="8">
        <f t="shared" si="0"/>
        <v>28060710</v>
      </c>
      <c r="H7" s="24"/>
      <c r="I7" s="24"/>
      <c r="J7" s="24"/>
      <c r="K7" s="26"/>
    </row>
    <row r="8" spans="1:11" ht="13.5" customHeight="1" x14ac:dyDescent="0.2">
      <c r="A8" s="10" t="s">
        <v>7</v>
      </c>
      <c r="B8" s="11">
        <v>15487382</v>
      </c>
      <c r="C8" s="12">
        <v>315325</v>
      </c>
      <c r="D8" s="12">
        <v>0</v>
      </c>
      <c r="E8" s="12">
        <v>0</v>
      </c>
      <c r="F8" s="8">
        <f t="shared" si="0"/>
        <v>15802707</v>
      </c>
      <c r="H8" s="24"/>
      <c r="I8" s="24"/>
      <c r="J8" s="24"/>
      <c r="K8" s="26"/>
    </row>
    <row r="9" spans="1:11" ht="13.5" customHeight="1" x14ac:dyDescent="0.2">
      <c r="A9" s="10" t="s">
        <v>14</v>
      </c>
      <c r="B9" s="11">
        <v>39900711</v>
      </c>
      <c r="C9" s="12">
        <v>599601</v>
      </c>
      <c r="D9" s="12">
        <v>1959807.6999999881</v>
      </c>
      <c r="E9" s="9">
        <v>236713794</v>
      </c>
      <c r="F9" s="8">
        <f t="shared" si="0"/>
        <v>279173913.69999999</v>
      </c>
      <c r="H9" s="24"/>
      <c r="I9" s="24"/>
      <c r="J9" s="24"/>
      <c r="K9" s="26"/>
    </row>
    <row r="10" spans="1:11" ht="13.5" customHeight="1" x14ac:dyDescent="0.2">
      <c r="A10" s="10" t="s">
        <v>15</v>
      </c>
      <c r="B10" s="11">
        <v>74343802</v>
      </c>
      <c r="C10" s="12">
        <v>46255</v>
      </c>
      <c r="D10" s="12">
        <v>0</v>
      </c>
      <c r="E10" s="12">
        <v>0</v>
      </c>
      <c r="F10" s="8">
        <f t="shared" si="0"/>
        <v>74390057</v>
      </c>
      <c r="H10" s="24"/>
      <c r="I10" s="24"/>
      <c r="J10" s="24"/>
      <c r="K10" s="26"/>
    </row>
    <row r="11" spans="1:11" ht="13.5" customHeight="1" x14ac:dyDescent="0.2">
      <c r="A11" s="10" t="s">
        <v>0</v>
      </c>
      <c r="B11" s="11">
        <v>5744730</v>
      </c>
      <c r="C11" s="12">
        <v>445887</v>
      </c>
      <c r="D11" s="12">
        <v>4379256</v>
      </c>
      <c r="E11" s="9">
        <v>765745</v>
      </c>
      <c r="F11" s="8">
        <f t="shared" si="0"/>
        <v>11335618</v>
      </c>
      <c r="H11" s="24"/>
      <c r="I11" s="24"/>
      <c r="J11" s="24"/>
      <c r="K11" s="26"/>
    </row>
    <row r="12" spans="1:11" ht="13.5" customHeight="1" x14ac:dyDescent="0.2">
      <c r="A12" s="10" t="s">
        <v>16</v>
      </c>
      <c r="B12" s="11">
        <v>74054235</v>
      </c>
      <c r="C12" s="12">
        <v>3287417</v>
      </c>
      <c r="D12" s="12">
        <v>2488011</v>
      </c>
      <c r="E12" s="9">
        <v>600337</v>
      </c>
      <c r="F12" s="8">
        <f t="shared" si="0"/>
        <v>80430000</v>
      </c>
      <c r="H12" s="24"/>
      <c r="I12" s="24"/>
      <c r="J12" s="24"/>
      <c r="K12" s="26"/>
    </row>
    <row r="13" spans="1:11" ht="13.5" customHeight="1" x14ac:dyDescent="0.2">
      <c r="A13" s="10" t="s">
        <v>8</v>
      </c>
      <c r="B13" s="11">
        <v>11776755</v>
      </c>
      <c r="C13" s="12">
        <v>1143063</v>
      </c>
      <c r="D13" s="12">
        <v>4147759.92</v>
      </c>
      <c r="E13" s="9">
        <v>1636970</v>
      </c>
      <c r="F13" s="8">
        <f t="shared" si="0"/>
        <v>18704547.920000002</v>
      </c>
      <c r="H13" s="24"/>
      <c r="I13" s="24"/>
      <c r="J13" s="24"/>
      <c r="K13" s="26"/>
    </row>
    <row r="14" spans="1:11" ht="13.5" customHeight="1" x14ac:dyDescent="0.2">
      <c r="A14" s="7" t="s">
        <v>17</v>
      </c>
      <c r="B14" s="8">
        <v>132384437</v>
      </c>
      <c r="C14" s="9">
        <v>4298572.1400000006</v>
      </c>
      <c r="D14" s="12">
        <v>8528191.1300000008</v>
      </c>
      <c r="E14" s="9">
        <v>164459399</v>
      </c>
      <c r="F14" s="8">
        <f t="shared" si="0"/>
        <v>309670599.26999998</v>
      </c>
      <c r="H14" s="26"/>
      <c r="I14" s="26"/>
      <c r="J14" s="24"/>
      <c r="K14" s="26"/>
    </row>
    <row r="15" spans="1:11" ht="13.5" customHeight="1" x14ac:dyDescent="0.2">
      <c r="A15" s="14" t="s">
        <v>3</v>
      </c>
      <c r="B15" s="15">
        <f>B4+B14</f>
        <v>425593943</v>
      </c>
      <c r="C15" s="16">
        <f>C4+C14</f>
        <v>10301350.140000001</v>
      </c>
      <c r="D15" s="16">
        <f>D4+D14</f>
        <v>22172002.749999989</v>
      </c>
      <c r="E15" s="16">
        <f>E4+E14</f>
        <v>420278013</v>
      </c>
      <c r="F15" s="19">
        <f t="shared" si="0"/>
        <v>878345308.88999999</v>
      </c>
    </row>
  </sheetData>
  <printOptions horizontalCentered="1" vertic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FY 2023</vt:lpstr>
      <vt:lpstr>FY 2022</vt:lpstr>
      <vt:lpstr>FY 2021</vt:lpstr>
      <vt:lpstr>FY 2020</vt:lpstr>
      <vt:lpstr>FY 2019</vt:lpstr>
      <vt:lpstr>FY 2018</vt:lpstr>
      <vt:lpstr>FY 2017</vt:lpstr>
      <vt:lpstr>FY 2016</vt:lpstr>
      <vt:lpstr>FY 2015</vt:lpstr>
      <vt:lpstr>FY 2014</vt:lpstr>
      <vt:lpstr>FY 2013</vt:lpstr>
      <vt:lpstr>FY 2012</vt:lpstr>
      <vt:lpstr>FY 2011</vt:lpstr>
      <vt:lpstr>FY 2010</vt:lpstr>
      <vt:lpstr>'FY 2010'!Print_Area</vt:lpstr>
      <vt:lpstr>'FY 2011'!Print_Area</vt:lpstr>
      <vt:lpstr>'FY 2012'!Print_Area</vt:lpstr>
      <vt:lpstr>'FY 2013'!Print_Area</vt:lpstr>
      <vt:lpstr>'FY 2014'!Print_Area</vt:lpstr>
      <vt:lpstr>'FY 2015'!Print_Area</vt:lpstr>
      <vt:lpstr>'FY 2016'!Print_Area</vt:lpstr>
      <vt:lpstr>'FY 2017'!Print_Area</vt:lpstr>
      <vt:lpstr>'FY 2018'!Print_Area</vt:lpstr>
      <vt:lpstr>'FY 2019'!Print_Area</vt:lpstr>
      <vt:lpstr>'FY 2020'!Print_Area</vt:lpstr>
      <vt:lpstr>'FY 2021'!Print_Area</vt:lpstr>
      <vt:lpstr>'FY 2022'!Print_Area</vt:lpstr>
      <vt:lpstr>'FY 2023'!Print_Area</vt:lpstr>
    </vt:vector>
  </TitlesOfParts>
  <Company>UCCS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Ryan Allred</cp:lastModifiedBy>
  <cp:lastPrinted>2023-10-06T14:12:28Z</cp:lastPrinted>
  <dcterms:created xsi:type="dcterms:W3CDTF">2010-07-12T18:37:33Z</dcterms:created>
  <dcterms:modified xsi:type="dcterms:W3CDTF">2024-03-19T13:40:15Z</dcterms:modified>
</cp:coreProperties>
</file>