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8975" windowHeight="5370" activeTab="0"/>
  </bookViews>
  <sheets>
    <sheet name="RESIDENT" sheetId="1" r:id="rId1"/>
    <sheet name="NON-RESIDENT" sheetId="2" r:id="rId2"/>
  </sheets>
  <definedNames>
    <definedName name="_xlnm.Print_Area" localSheetId="1">'NON-RESIDENT'!$A$1:$O$65</definedName>
    <definedName name="_xlnm.Print_Area" localSheetId="0">'RESIDENT'!$A$1:$O$67</definedName>
    <definedName name="_xlnm.Print_Titles" localSheetId="1">'NON-RESIDENT'!$1:$5</definedName>
  </definedNames>
  <calcPr fullCalcOnLoad="1"/>
</workbook>
</file>

<file path=xl/sharedStrings.xml><?xml version="1.0" encoding="utf-8"?>
<sst xmlns="http://schemas.openxmlformats.org/spreadsheetml/2006/main" count="180" uniqueCount="74">
  <si>
    <t>Change</t>
  </si>
  <si>
    <t>FY 2010 Cost of Attendance</t>
  </si>
  <si>
    <t>$</t>
  </si>
  <si>
    <t>%</t>
  </si>
  <si>
    <t>Total</t>
  </si>
  <si>
    <t>Tuition</t>
  </si>
  <si>
    <t>Boulder</t>
  </si>
  <si>
    <t>Undergraduate</t>
  </si>
  <si>
    <t>Arts &amp; Sciences / All Other</t>
  </si>
  <si>
    <t>Journalism / Music</t>
  </si>
  <si>
    <t>Engineering</t>
  </si>
  <si>
    <t>Business</t>
  </si>
  <si>
    <t>Graduate</t>
  </si>
  <si>
    <t>Other Business</t>
  </si>
  <si>
    <t>MBA Business (1st Year)</t>
  </si>
  <si>
    <t>Law JD (1st Year)</t>
  </si>
  <si>
    <t>Masters Law</t>
  </si>
  <si>
    <t>N\A</t>
  </si>
  <si>
    <t>Colorado Springs</t>
  </si>
  <si>
    <t>Lower Division</t>
  </si>
  <si>
    <t>Upper Division--LAS / Education</t>
  </si>
  <si>
    <t>Upper Division--Business / Engineering</t>
  </si>
  <si>
    <t>Upper Division--Nursing</t>
  </si>
  <si>
    <t>Level I-All Other</t>
  </si>
  <si>
    <t>Level II-GSPA/Education</t>
  </si>
  <si>
    <t>Level III-Bus/Eng/Geropsychology</t>
  </si>
  <si>
    <t>Level IV-Nursing</t>
  </si>
  <si>
    <t>All Lower Division</t>
  </si>
  <si>
    <t>All Upper Division</t>
  </si>
  <si>
    <t>Liberal Arts</t>
  </si>
  <si>
    <t>Architecture &amp; Planning</t>
  </si>
  <si>
    <t xml:space="preserve">Public Affairs </t>
  </si>
  <si>
    <t>Arts &amp; Media</t>
  </si>
  <si>
    <t>Education</t>
  </si>
  <si>
    <t>Business / Non-Degree</t>
  </si>
  <si>
    <t xml:space="preserve">Nursing </t>
  </si>
  <si>
    <t xml:space="preserve"> </t>
  </si>
  <si>
    <t>Child Health Associate</t>
  </si>
  <si>
    <t>Basic Clinical Science</t>
  </si>
  <si>
    <t xml:space="preserve">Masters Public Health </t>
  </si>
  <si>
    <t>MS Biostatistics</t>
  </si>
  <si>
    <t>Genetic Counseling</t>
  </si>
  <si>
    <t xml:space="preserve">MS Nursing </t>
  </si>
  <si>
    <t>PhD Nursing</t>
  </si>
  <si>
    <t>Pharmacy</t>
  </si>
  <si>
    <t>Professional</t>
  </si>
  <si>
    <t xml:space="preserve">Doctor of Medicine  </t>
  </si>
  <si>
    <t>Doctor of Dental Surgery</t>
  </si>
  <si>
    <t>Doctor of Physical Therapy</t>
  </si>
  <si>
    <t>Doctor of Nursing Practice</t>
  </si>
  <si>
    <t>Doctor of Pharmacy</t>
  </si>
  <si>
    <t>Footnotes:</t>
  </si>
  <si>
    <t>MBA Business</t>
  </si>
  <si>
    <t>Law JD</t>
  </si>
  <si>
    <t>Medicine  Accountable Students</t>
  </si>
  <si>
    <t>Dentistry  Accountable Students</t>
  </si>
  <si>
    <t>FY 2011 Cost of Attendance</t>
  </si>
  <si>
    <t>Campus</t>
  </si>
  <si>
    <r>
      <t>Anschutz Medical Campus</t>
    </r>
    <r>
      <rPr>
        <vertAlign val="superscript"/>
        <sz val="10"/>
        <rFont val="Arial"/>
        <family val="2"/>
      </rPr>
      <t>e</t>
    </r>
  </si>
  <si>
    <t>b:  Fees presented do not include instructional program or course fees.</t>
  </si>
  <si>
    <t>d:  Other is a CCHE approved annual allowance for books and supplies, medical, transportation and personal expenses.</t>
  </si>
  <si>
    <r>
      <t>Anschutz Medical Campus</t>
    </r>
    <r>
      <rPr>
        <b/>
        <vertAlign val="superscript"/>
        <sz val="10"/>
        <rFont val="Arial"/>
        <family val="2"/>
      </rPr>
      <t>e</t>
    </r>
  </si>
  <si>
    <t>e:  Academic year for several programs at AMC is considered above 30 credit hours; for consistency purposes Cost of Attendance was calculated on 30 credit hours.</t>
  </si>
  <si>
    <t>University of Colorado FY 2011 Academic Year Tuition and Fee Rates</t>
  </si>
  <si>
    <t>Non-Resident  Full-Time (30 Credit Hours)</t>
  </si>
  <si>
    <t>Resident Full-Time (30 Credit Hours)</t>
  </si>
  <si>
    <t>Denver</t>
  </si>
  <si>
    <t>a:  Undergraduate tuition rates do not include the amount offset by the College Opportunity Fund for eligible students.</t>
  </si>
  <si>
    <t>c:  Room and Board for UCB and UCCS undergraduates is the actual rate for a double on campus.  Room and Board for Denver campus undergraduates are from AY 10-11 Campus Village rates. For all other tuition rates, it is a CCHE approved annual allowance.</t>
  </si>
  <si>
    <t>e:   Academic year for several programs at AMC is considered above 30 credit hours; for consistency purposes COA was calculated on 30 credit hours.</t>
  </si>
  <si>
    <r>
      <t xml:space="preserve">Fees </t>
    </r>
    <r>
      <rPr>
        <b/>
        <vertAlign val="superscript"/>
        <sz val="10"/>
        <color indexed="9"/>
        <rFont val="Arial"/>
        <family val="2"/>
      </rPr>
      <t>b</t>
    </r>
    <r>
      <rPr>
        <b/>
        <sz val="10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</si>
  <si>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10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</si>
  <si>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0"/>
        <color indexed="9"/>
        <rFont val="Arial"/>
        <family val="2"/>
      </rPr>
      <t>d</t>
    </r>
  </si>
  <si>
    <r>
      <t xml:space="preserve">Tuition </t>
    </r>
    <r>
      <rPr>
        <b/>
        <vertAlign val="superscript"/>
        <sz val="10"/>
        <color indexed="9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</si>
</sst>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1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51"/>
      <name val="Arial"/>
      <family val="2"/>
    </font>
    <font>
      <b/>
      <sz val="11"/>
      <color indexed="5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10"/>
      <color rgb="FFFFC000"/>
      <name val="Arial"/>
      <family val="2"/>
    </font>
    <font>
      <b/>
      <sz val="11"/>
      <color rgb="FFFFC000"/>
      <name val="Arial"/>
      <family val="2"/>
    </font>
    <font>
      <sz val="10"/>
      <color rgb="FFCFB87C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medium"/>
      <top style="medium"/>
      <bottom/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/>
      <bottom style="medium"/>
    </border>
    <border>
      <left/>
      <right style="thin"/>
      <top/>
      <bottom style="medium"/>
    </border>
    <border>
      <left/>
      <right style="thin">
        <color theme="0"/>
      </right>
      <top style="medium"/>
      <bottom/>
    </border>
    <border>
      <left/>
      <right style="thin">
        <color theme="0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/>
      </left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6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6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2" fillId="0" borderId="0" xfId="55" applyFont="1" applyFill="1" applyAlignment="1">
      <alignment/>
      <protection/>
    </xf>
    <xf numFmtId="0" fontId="2" fillId="0" borderId="0" xfId="55" applyFont="1" applyFill="1">
      <alignment/>
      <protection/>
    </xf>
    <xf numFmtId="10" fontId="4" fillId="0" borderId="0" xfId="55" applyNumberFormat="1" applyFont="1" applyFill="1" applyAlignment="1">
      <alignment/>
      <protection/>
    </xf>
    <xf numFmtId="0" fontId="4" fillId="0" borderId="0" xfId="55" applyFont="1" applyFill="1" applyAlignment="1">
      <alignment/>
      <protection/>
    </xf>
    <xf numFmtId="0" fontId="4" fillId="0" borderId="0" xfId="55" applyFont="1" applyFill="1">
      <alignment/>
      <protection/>
    </xf>
    <xf numFmtId="0" fontId="4" fillId="0" borderId="10" xfId="55" applyFont="1" applyFill="1" applyBorder="1">
      <alignment/>
      <protection/>
    </xf>
    <xf numFmtId="6" fontId="4" fillId="0" borderId="0" xfId="55" applyNumberFormat="1" applyFont="1" applyFill="1" applyBorder="1">
      <alignment/>
      <protection/>
    </xf>
    <xf numFmtId="164" fontId="4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6" fontId="2" fillId="0" borderId="0" xfId="55" applyNumberFormat="1" applyFont="1" applyFill="1" applyBorder="1">
      <alignment/>
      <protection/>
    </xf>
    <xf numFmtId="164" fontId="2" fillId="0" borderId="0" xfId="55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164" fontId="4" fillId="0" borderId="0" xfId="55" applyNumberFormat="1" applyFont="1" applyFill="1">
      <alignment/>
      <protection/>
    </xf>
    <xf numFmtId="0" fontId="53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6" fontId="54" fillId="0" borderId="11" xfId="0" applyNumberFormat="1" applyFont="1" applyFill="1" applyBorder="1" applyAlignment="1">
      <alignment/>
    </xf>
    <xf numFmtId="6" fontId="54" fillId="0" borderId="0" xfId="0" applyNumberFormat="1" applyFont="1" applyFill="1" applyBorder="1" applyAlignment="1">
      <alignment/>
    </xf>
    <xf numFmtId="6" fontId="54" fillId="0" borderId="0" xfId="0" applyNumberFormat="1" applyFont="1" applyBorder="1" applyAlignment="1">
      <alignment/>
    </xf>
    <xf numFmtId="6" fontId="54" fillId="0" borderId="12" xfId="0" applyNumberFormat="1" applyFont="1" applyFill="1" applyBorder="1" applyAlignment="1">
      <alignment horizontal="right" vertical="center"/>
    </xf>
    <xf numFmtId="164" fontId="54" fillId="0" borderId="12" xfId="0" applyNumberFormat="1" applyFont="1" applyFill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6" fontId="54" fillId="0" borderId="13" xfId="0" applyNumberFormat="1" applyFont="1" applyFill="1" applyBorder="1" applyAlignment="1">
      <alignment/>
    </xf>
    <xf numFmtId="6" fontId="54" fillId="0" borderId="14" xfId="0" applyNumberFormat="1" applyFont="1" applyFill="1" applyBorder="1" applyAlignment="1">
      <alignment/>
    </xf>
    <xf numFmtId="6" fontId="54" fillId="0" borderId="14" xfId="0" applyNumberFormat="1" applyFont="1" applyBorder="1" applyAlignment="1">
      <alignment/>
    </xf>
    <xf numFmtId="6" fontId="54" fillId="0" borderId="15" xfId="0" applyNumberFormat="1" applyFont="1" applyFill="1" applyBorder="1" applyAlignment="1">
      <alignment horizontal="right" vertical="center"/>
    </xf>
    <xf numFmtId="164" fontId="54" fillId="0" borderId="15" xfId="0" applyNumberFormat="1" applyFont="1" applyFill="1" applyBorder="1" applyAlignment="1">
      <alignment/>
    </xf>
    <xf numFmtId="6" fontId="54" fillId="0" borderId="16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6" fontId="54" fillId="0" borderId="12" xfId="0" applyNumberFormat="1" applyFont="1" applyBorder="1" applyAlignment="1">
      <alignment horizontal="right" vertical="center"/>
    </xf>
    <xf numFmtId="6" fontId="54" fillId="0" borderId="11" xfId="0" applyNumberFormat="1" applyFont="1" applyBorder="1" applyAlignment="1">
      <alignment/>
    </xf>
    <xf numFmtId="164" fontId="5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6" fontId="54" fillId="0" borderId="13" xfId="0" applyNumberFormat="1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6" xfId="0" applyFont="1" applyBorder="1" applyAlignment="1">
      <alignment/>
    </xf>
    <xf numFmtId="6" fontId="4" fillId="0" borderId="18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6" fontId="54" fillId="0" borderId="0" xfId="0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 horizontal="left" vertical="center" wrapText="1"/>
    </xf>
    <xf numFmtId="6" fontId="54" fillId="0" borderId="13" xfId="0" applyNumberFormat="1" applyFont="1" applyFill="1" applyBorder="1" applyAlignment="1">
      <alignment horizontal="right" vertical="center"/>
    </xf>
    <xf numFmtId="6" fontId="4" fillId="0" borderId="14" xfId="0" applyNumberFormat="1" applyFont="1" applyFill="1" applyBorder="1" applyAlignment="1">
      <alignment/>
    </xf>
    <xf numFmtId="6" fontId="54" fillId="0" borderId="14" xfId="0" applyNumberFormat="1" applyFont="1" applyFill="1" applyBorder="1" applyAlignment="1">
      <alignment horizontal="right" vertical="center"/>
    </xf>
    <xf numFmtId="6" fontId="4" fillId="0" borderId="13" xfId="56" applyNumberFormat="1" applyFont="1" applyBorder="1">
      <alignment/>
      <protection/>
    </xf>
    <xf numFmtId="6" fontId="54" fillId="0" borderId="0" xfId="0" applyNumberFormat="1" applyFont="1" applyBorder="1" applyAlignment="1">
      <alignment/>
    </xf>
    <xf numFmtId="6" fontId="54" fillId="0" borderId="1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6" fontId="4" fillId="0" borderId="13" xfId="0" applyNumberFormat="1" applyFont="1" applyFill="1" applyBorder="1" applyAlignment="1">
      <alignment/>
    </xf>
    <xf numFmtId="6" fontId="4" fillId="0" borderId="14" xfId="0" applyNumberFormat="1" applyFont="1" applyFill="1" applyBorder="1" applyAlignment="1">
      <alignment/>
    </xf>
    <xf numFmtId="6" fontId="4" fillId="0" borderId="14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6" fontId="4" fillId="0" borderId="17" xfId="0" applyNumberFormat="1" applyFont="1" applyFill="1" applyBorder="1" applyAlignment="1">
      <alignment/>
    </xf>
    <xf numFmtId="6" fontId="4" fillId="0" borderId="16" xfId="0" applyNumberFormat="1" applyFont="1" applyFill="1" applyBorder="1" applyAlignment="1">
      <alignment/>
    </xf>
    <xf numFmtId="6" fontId="4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6" fontId="4" fillId="0" borderId="11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6" fontId="4" fillId="0" borderId="20" xfId="0" applyNumberFormat="1" applyFont="1" applyFill="1" applyBorder="1" applyAlignment="1">
      <alignment/>
    </xf>
    <xf numFmtId="6" fontId="4" fillId="0" borderId="18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5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2" fillId="33" borderId="21" xfId="0" applyFont="1" applyFill="1" applyBorder="1" applyAlignment="1">
      <alignment/>
    </xf>
    <xf numFmtId="6" fontId="4" fillId="0" borderId="11" xfId="0" applyNumberFormat="1" applyFont="1" applyFill="1" applyBorder="1" applyAlignment="1">
      <alignment horizontal="right" indent="1"/>
    </xf>
    <xf numFmtId="6" fontId="4" fillId="0" borderId="0" xfId="0" applyNumberFormat="1" applyFont="1" applyBorder="1" applyAlignment="1">
      <alignment horizontal="right" indent="1"/>
    </xf>
    <xf numFmtId="6" fontId="4" fillId="0" borderId="12" xfId="0" applyNumberFormat="1" applyFont="1" applyBorder="1" applyAlignment="1">
      <alignment horizontal="right" indent="1"/>
    </xf>
    <xf numFmtId="0" fontId="56" fillId="33" borderId="22" xfId="0" applyFont="1" applyFill="1" applyBorder="1" applyAlignment="1">
      <alignment/>
    </xf>
    <xf numFmtId="6" fontId="56" fillId="33" borderId="22" xfId="0" applyNumberFormat="1" applyFont="1" applyFill="1" applyBorder="1" applyAlignment="1">
      <alignment/>
    </xf>
    <xf numFmtId="6" fontId="56" fillId="33" borderId="22" xfId="0" applyNumberFormat="1" applyFont="1" applyFill="1" applyBorder="1" applyAlignment="1">
      <alignment horizontal="right" vertical="center"/>
    </xf>
    <xf numFmtId="164" fontId="56" fillId="33" borderId="23" xfId="0" applyNumberFormat="1" applyFont="1" applyFill="1" applyBorder="1" applyAlignment="1">
      <alignment/>
    </xf>
    <xf numFmtId="6" fontId="54" fillId="0" borderId="0" xfId="0" applyNumberFormat="1" applyFont="1" applyBorder="1" applyAlignment="1">
      <alignment horizontal="right" vertical="center"/>
    </xf>
    <xf numFmtId="0" fontId="56" fillId="33" borderId="21" xfId="0" applyFont="1" applyFill="1" applyBorder="1" applyAlignment="1">
      <alignment/>
    </xf>
    <xf numFmtId="0" fontId="4" fillId="0" borderId="0" xfId="55" applyFont="1" applyAlignment="1">
      <alignment/>
      <protection/>
    </xf>
    <xf numFmtId="0" fontId="4" fillId="0" borderId="0" xfId="55" applyFont="1">
      <alignment/>
      <protection/>
    </xf>
    <xf numFmtId="8" fontId="4" fillId="0" borderId="0" xfId="55" applyNumberFormat="1" applyFont="1" applyAlignment="1">
      <alignment/>
      <protection/>
    </xf>
    <xf numFmtId="0" fontId="4" fillId="0" borderId="0" xfId="55" applyFont="1" applyBorder="1" applyAlignment="1">
      <alignment/>
      <protection/>
    </xf>
    <xf numFmtId="10" fontId="4" fillId="0" borderId="0" xfId="55" applyNumberFormat="1" applyFont="1" applyAlignment="1">
      <alignment/>
      <protection/>
    </xf>
    <xf numFmtId="164" fontId="4" fillId="0" borderId="0" xfId="55" applyNumberFormat="1" applyFont="1">
      <alignment/>
      <protection/>
    </xf>
    <xf numFmtId="0" fontId="57" fillId="0" borderId="0" xfId="55" applyFont="1" applyFill="1" applyBorder="1">
      <alignment/>
      <protection/>
    </xf>
    <xf numFmtId="0" fontId="57" fillId="0" borderId="0" xfId="55" applyFont="1" applyFill="1" applyBorder="1" applyAlignment="1">
      <alignment horizontal="center"/>
      <protection/>
    </xf>
    <xf numFmtId="0" fontId="4" fillId="0" borderId="11" xfId="55" applyFont="1" applyBorder="1">
      <alignment/>
      <protection/>
    </xf>
    <xf numFmtId="0" fontId="4" fillId="0" borderId="0" xfId="55" applyFont="1" applyBorder="1">
      <alignment/>
      <protection/>
    </xf>
    <xf numFmtId="6" fontId="4" fillId="0" borderId="11" xfId="55" applyNumberFormat="1" applyFont="1" applyFill="1" applyBorder="1">
      <alignment/>
      <protection/>
    </xf>
    <xf numFmtId="6" fontId="4" fillId="0" borderId="0" xfId="55" applyNumberFormat="1" applyFont="1" applyBorder="1">
      <alignment/>
      <protection/>
    </xf>
    <xf numFmtId="6" fontId="4" fillId="0" borderId="12" xfId="55" applyNumberFormat="1" applyFont="1" applyBorder="1">
      <alignment/>
      <protection/>
    </xf>
    <xf numFmtId="164" fontId="4" fillId="0" borderId="12" xfId="55" applyNumberFormat="1" applyFont="1" applyFill="1" applyBorder="1">
      <alignment/>
      <protection/>
    </xf>
    <xf numFmtId="6" fontId="4" fillId="0" borderId="13" xfId="55" applyNumberFormat="1" applyFont="1" applyFill="1" applyBorder="1">
      <alignment/>
      <protection/>
    </xf>
    <xf numFmtId="6" fontId="4" fillId="0" borderId="14" xfId="55" applyNumberFormat="1" applyFont="1" applyFill="1" applyBorder="1">
      <alignment/>
      <protection/>
    </xf>
    <xf numFmtId="6" fontId="4" fillId="0" borderId="14" xfId="55" applyNumberFormat="1" applyFont="1" applyBorder="1">
      <alignment/>
      <protection/>
    </xf>
    <xf numFmtId="6" fontId="4" fillId="0" borderId="15" xfId="55" applyNumberFormat="1" applyFont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4" fillId="0" borderId="17" xfId="55" applyFont="1" applyBorder="1">
      <alignment/>
      <protection/>
    </xf>
    <xf numFmtId="0" fontId="4" fillId="0" borderId="16" xfId="55" applyFont="1" applyBorder="1">
      <alignment/>
      <protection/>
    </xf>
    <xf numFmtId="6" fontId="4" fillId="0" borderId="16" xfId="55" applyNumberFormat="1" applyFont="1" applyFill="1" applyBorder="1">
      <alignment/>
      <protection/>
    </xf>
    <xf numFmtId="6" fontId="4" fillId="0" borderId="12" xfId="55" applyNumberFormat="1" applyFont="1" applyBorder="1" applyAlignment="1">
      <alignment horizontal="right" vertical="center"/>
      <protection/>
    </xf>
    <xf numFmtId="6" fontId="4" fillId="0" borderId="11" xfId="55" applyNumberFormat="1" applyFont="1" applyBorder="1">
      <alignment/>
      <protection/>
    </xf>
    <xf numFmtId="164" fontId="4" fillId="0" borderId="12" xfId="55" applyNumberFormat="1" applyFont="1" applyBorder="1">
      <alignment/>
      <protection/>
    </xf>
    <xf numFmtId="6" fontId="4" fillId="0" borderId="13" xfId="55" applyNumberFormat="1" applyFont="1" applyBorder="1">
      <alignment/>
      <protection/>
    </xf>
    <xf numFmtId="6" fontId="4" fillId="0" borderId="18" xfId="55" applyNumberFormat="1" applyFont="1" applyFill="1" applyBorder="1">
      <alignment/>
      <protection/>
    </xf>
    <xf numFmtId="6" fontId="4" fillId="0" borderId="19" xfId="55" applyNumberFormat="1" applyFont="1" applyBorder="1">
      <alignment/>
      <protection/>
    </xf>
    <xf numFmtId="6" fontId="4" fillId="0" borderId="20" xfId="55" applyNumberFormat="1" applyFont="1" applyFill="1" applyBorder="1">
      <alignment/>
      <protection/>
    </xf>
    <xf numFmtId="164" fontId="4" fillId="0" borderId="19" xfId="55" applyNumberFormat="1" applyFont="1" applyFill="1" applyBorder="1">
      <alignment/>
      <protection/>
    </xf>
    <xf numFmtId="0" fontId="4" fillId="0" borderId="11" xfId="55" applyFont="1" applyFill="1" applyBorder="1">
      <alignment/>
      <protection/>
    </xf>
    <xf numFmtId="6" fontId="4" fillId="0" borderId="15" xfId="55" applyNumberFormat="1" applyFont="1" applyFill="1" applyBorder="1">
      <alignment/>
      <protection/>
    </xf>
    <xf numFmtId="0" fontId="4" fillId="0" borderId="17" xfId="55" applyFont="1" applyFill="1" applyBorder="1">
      <alignment/>
      <protection/>
    </xf>
    <xf numFmtId="0" fontId="4" fillId="0" borderId="16" xfId="55" applyFont="1" applyFill="1" applyBorder="1">
      <alignment/>
      <protection/>
    </xf>
    <xf numFmtId="6" fontId="4" fillId="0" borderId="12" xfId="55" applyNumberFormat="1" applyFont="1" applyFill="1" applyBorder="1">
      <alignment/>
      <protection/>
    </xf>
    <xf numFmtId="6" fontId="4" fillId="0" borderId="17" xfId="55" applyNumberFormat="1" applyFont="1" applyFill="1" applyBorder="1">
      <alignment/>
      <protection/>
    </xf>
    <xf numFmtId="0" fontId="4" fillId="0" borderId="20" xfId="55" applyFont="1" applyFill="1" applyBorder="1">
      <alignment/>
      <protection/>
    </xf>
    <xf numFmtId="0" fontId="4" fillId="0" borderId="18" xfId="55" applyFont="1" applyFill="1" applyBorder="1">
      <alignment/>
      <protection/>
    </xf>
    <xf numFmtId="6" fontId="4" fillId="0" borderId="19" xfId="55" applyNumberFormat="1" applyFont="1" applyFill="1" applyBorder="1">
      <alignment/>
      <protection/>
    </xf>
    <xf numFmtId="0" fontId="7" fillId="0" borderId="0" xfId="55" applyFont="1" applyFill="1" applyBorder="1" applyAlignment="1">
      <alignment/>
      <protection/>
    </xf>
    <xf numFmtId="6" fontId="4" fillId="0" borderId="11" xfId="55" applyNumberFormat="1" applyFont="1" applyFill="1" applyBorder="1" applyAlignment="1">
      <alignment horizontal="center"/>
      <protection/>
    </xf>
    <xf numFmtId="6" fontId="4" fillId="0" borderId="0" xfId="55" applyNumberFormat="1" applyFont="1" applyBorder="1" applyAlignment="1">
      <alignment horizontal="center"/>
      <protection/>
    </xf>
    <xf numFmtId="6" fontId="4" fillId="0" borderId="12" xfId="55" applyNumberFormat="1" applyFont="1" applyBorder="1" applyAlignment="1">
      <alignment horizontal="center"/>
      <protection/>
    </xf>
    <xf numFmtId="6" fontId="4" fillId="0" borderId="11" xfId="55" applyNumberFormat="1" applyFont="1" applyBorder="1" applyAlignment="1">
      <alignment horizontal="center"/>
      <protection/>
    </xf>
    <xf numFmtId="0" fontId="4" fillId="33" borderId="22" xfId="55" applyFont="1" applyFill="1" applyBorder="1">
      <alignment/>
      <protection/>
    </xf>
    <xf numFmtId="6" fontId="4" fillId="33" borderId="22" xfId="55" applyNumberFormat="1" applyFont="1" applyFill="1" applyBorder="1">
      <alignment/>
      <protection/>
    </xf>
    <xf numFmtId="0" fontId="2" fillId="33" borderId="21" xfId="55" applyFont="1" applyFill="1" applyBorder="1">
      <alignment/>
      <protection/>
    </xf>
    <xf numFmtId="164" fontId="4" fillId="33" borderId="23" xfId="55" applyNumberFormat="1" applyFont="1" applyFill="1" applyBorder="1">
      <alignment/>
      <protection/>
    </xf>
    <xf numFmtId="6" fontId="4" fillId="33" borderId="22" xfId="55" applyNumberFormat="1" applyFont="1" applyFill="1" applyBorder="1" applyAlignment="1">
      <alignment horizontal="right" vertical="center"/>
      <protection/>
    </xf>
    <xf numFmtId="6" fontId="4" fillId="0" borderId="12" xfId="55" applyNumberFormat="1" applyFont="1" applyFill="1" applyBorder="1" applyAlignment="1">
      <alignment horizontal="right" vertical="center"/>
      <protection/>
    </xf>
    <xf numFmtId="0" fontId="9" fillId="0" borderId="0" xfId="55" applyFont="1" applyFill="1" applyBorder="1">
      <alignment/>
      <protection/>
    </xf>
    <xf numFmtId="6" fontId="9" fillId="0" borderId="0" xfId="55" applyNumberFormat="1" applyFont="1" applyFill="1" applyBorder="1">
      <alignment/>
      <protection/>
    </xf>
    <xf numFmtId="0" fontId="10" fillId="0" borderId="0" xfId="55" applyFont="1" applyFill="1" applyBorder="1">
      <alignment/>
      <protection/>
    </xf>
    <xf numFmtId="0" fontId="10" fillId="0" borderId="0" xfId="55" applyFont="1" applyFill="1">
      <alignment/>
      <protection/>
    </xf>
    <xf numFmtId="0" fontId="2" fillId="33" borderId="13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164" fontId="4" fillId="33" borderId="14" xfId="55" applyNumberFormat="1" applyFont="1" applyFill="1" applyBorder="1">
      <alignment/>
      <protection/>
    </xf>
    <xf numFmtId="164" fontId="4" fillId="33" borderId="15" xfId="55" applyNumberFormat="1" applyFont="1" applyFill="1" applyBorder="1">
      <alignment/>
      <protection/>
    </xf>
    <xf numFmtId="0" fontId="2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164" fontId="58" fillId="33" borderId="14" xfId="0" applyNumberFormat="1" applyFont="1" applyFill="1" applyBorder="1" applyAlignment="1">
      <alignment/>
    </xf>
    <xf numFmtId="164" fontId="58" fillId="33" borderId="15" xfId="0" applyNumberFormat="1" applyFont="1" applyFill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6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6" fontId="6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top" wrapText="1"/>
    </xf>
    <xf numFmtId="0" fontId="57" fillId="0" borderId="0" xfId="55" applyFont="1" applyFill="1" applyBorder="1" applyAlignment="1">
      <alignment horizontal="center"/>
      <protection/>
    </xf>
    <xf numFmtId="0" fontId="59" fillId="34" borderId="24" xfId="55" applyFont="1" applyFill="1" applyBorder="1">
      <alignment/>
      <protection/>
    </xf>
    <xf numFmtId="0" fontId="59" fillId="34" borderId="10" xfId="55" applyFont="1" applyFill="1" applyBorder="1">
      <alignment/>
      <protection/>
    </xf>
    <xf numFmtId="0" fontId="59" fillId="34" borderId="20" xfId="55" applyFont="1" applyFill="1" applyBorder="1" applyAlignment="1">
      <alignment horizontal="centerContinuous"/>
      <protection/>
    </xf>
    <xf numFmtId="0" fontId="59" fillId="34" borderId="18" xfId="55" applyFont="1" applyFill="1" applyBorder="1" applyAlignment="1">
      <alignment horizontal="centerContinuous"/>
      <protection/>
    </xf>
    <xf numFmtId="0" fontId="59" fillId="34" borderId="25" xfId="0" applyFont="1" applyFill="1" applyBorder="1" applyAlignment="1">
      <alignment horizontal="center"/>
    </xf>
    <xf numFmtId="164" fontId="59" fillId="34" borderId="19" xfId="55" applyNumberFormat="1" applyFont="1" applyFill="1" applyBorder="1" applyAlignment="1">
      <alignment horizontal="center"/>
      <protection/>
    </xf>
    <xf numFmtId="0" fontId="59" fillId="34" borderId="26" xfId="55" applyFont="1" applyFill="1" applyBorder="1" applyAlignment="1" quotePrefix="1">
      <alignment horizontal="center"/>
      <protection/>
    </xf>
    <xf numFmtId="0" fontId="59" fillId="34" borderId="26" xfId="55" applyFont="1" applyFill="1" applyBorder="1" applyAlignment="1">
      <alignment horizontal="center"/>
      <protection/>
    </xf>
    <xf numFmtId="0" fontId="59" fillId="34" borderId="27" xfId="55" applyFont="1" applyFill="1" applyBorder="1" applyAlignment="1">
      <alignment horizontal="center"/>
      <protection/>
    </xf>
    <xf numFmtId="0" fontId="59" fillId="34" borderId="27" xfId="0" applyFont="1" applyFill="1" applyBorder="1" applyAlignment="1">
      <alignment horizontal="center"/>
    </xf>
    <xf numFmtId="164" fontId="59" fillId="34" borderId="27" xfId="55" applyNumberFormat="1" applyFont="1" applyFill="1" applyBorder="1" applyAlignment="1">
      <alignment horizontal="center"/>
      <protection/>
    </xf>
    <xf numFmtId="164" fontId="59" fillId="34" borderId="28" xfId="55" applyNumberFormat="1" applyFont="1" applyFill="1" applyBorder="1" applyAlignment="1">
      <alignment horizontal="center"/>
      <protection/>
    </xf>
    <xf numFmtId="0" fontId="59" fillId="34" borderId="29" xfId="55" applyFont="1" applyFill="1" applyBorder="1" applyAlignment="1">
      <alignment horizontal="center"/>
      <protection/>
    </xf>
    <xf numFmtId="0" fontId="59" fillId="34" borderId="30" xfId="55" applyFont="1" applyFill="1" applyBorder="1" applyAlignment="1">
      <alignment horizontal="center"/>
      <protection/>
    </xf>
    <xf numFmtId="0" fontId="59" fillId="34" borderId="24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9" fillId="34" borderId="20" xfId="0" applyFont="1" applyFill="1" applyBorder="1" applyAlignment="1">
      <alignment horizontal="centerContinuous"/>
    </xf>
    <xf numFmtId="0" fontId="59" fillId="34" borderId="18" xfId="0" applyFont="1" applyFill="1" applyBorder="1" applyAlignment="1">
      <alignment horizontal="centerContinuous"/>
    </xf>
    <xf numFmtId="0" fontId="59" fillId="34" borderId="31" xfId="0" applyFont="1" applyFill="1" applyBorder="1" applyAlignment="1">
      <alignment horizontal="center"/>
    </xf>
    <xf numFmtId="164" fontId="59" fillId="34" borderId="19" xfId="0" applyNumberFormat="1" applyFont="1" applyFill="1" applyBorder="1" applyAlignment="1">
      <alignment horizontal="center"/>
    </xf>
    <xf numFmtId="0" fontId="59" fillId="34" borderId="28" xfId="0" applyFont="1" applyFill="1" applyBorder="1" applyAlignment="1">
      <alignment horizontal="center"/>
    </xf>
    <xf numFmtId="0" fontId="59" fillId="34" borderId="30" xfId="0" applyFont="1" applyFill="1" applyBorder="1" applyAlignment="1">
      <alignment horizontal="center"/>
    </xf>
    <xf numFmtId="0" fontId="59" fillId="34" borderId="29" xfId="0" applyFont="1" applyFill="1" applyBorder="1" applyAlignment="1">
      <alignment horizontal="center"/>
    </xf>
    <xf numFmtId="0" fontId="59" fillId="34" borderId="32" xfId="0" applyFont="1" applyFill="1" applyBorder="1" applyAlignment="1">
      <alignment/>
    </xf>
    <xf numFmtId="0" fontId="59" fillId="34" borderId="33" xfId="0" applyFont="1" applyFill="1" applyBorder="1" applyAlignment="1">
      <alignment horizontal="centerContinuous"/>
    </xf>
    <xf numFmtId="164" fontId="59" fillId="34" borderId="34" xfId="0" applyNumberFormat="1" applyFont="1" applyFill="1" applyBorder="1" applyAlignment="1">
      <alignment horizontal="center"/>
    </xf>
    <xf numFmtId="0" fontId="59" fillId="34" borderId="35" xfId="0" applyFont="1" applyFill="1" applyBorder="1" applyAlignment="1" quotePrefix="1">
      <alignment horizontal="center"/>
    </xf>
    <xf numFmtId="0" fontId="60" fillId="34" borderId="36" xfId="0" applyFont="1" applyFill="1" applyBorder="1" applyAlignment="1">
      <alignment horizontal="center"/>
    </xf>
    <xf numFmtId="0" fontId="60" fillId="34" borderId="37" xfId="0" applyFont="1" applyFill="1" applyBorder="1" applyAlignment="1">
      <alignment horizontal="center"/>
    </xf>
    <xf numFmtId="0" fontId="59" fillId="34" borderId="36" xfId="0" applyFont="1" applyFill="1" applyBorder="1" applyAlignment="1" quotePrefix="1">
      <alignment horizontal="center"/>
    </xf>
    <xf numFmtId="0" fontId="59" fillId="34" borderId="38" xfId="0" applyFont="1" applyFill="1" applyBorder="1" applyAlignment="1">
      <alignment horizontal="center"/>
    </xf>
    <xf numFmtId="164" fontId="59" fillId="34" borderId="3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egents Tuition Options, 4-option request 2007 05 09 for FA and bursar w rate chang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PageLayoutView="0" workbookViewId="0" topLeftCell="A1">
      <selection activeCell="O1" sqref="O1"/>
    </sheetView>
  </sheetViews>
  <sheetFormatPr defaultColWidth="9.140625" defaultRowHeight="15"/>
  <cols>
    <col min="1" max="1" width="2.421875" style="0" customWidth="1"/>
    <col min="2" max="2" width="4.00390625" style="0" customWidth="1"/>
    <col min="3" max="3" width="33.7109375" style="0" customWidth="1"/>
    <col min="14" max="15" width="9.140625" style="0" customWidth="1"/>
  </cols>
  <sheetData>
    <row r="1" spans="1:17" ht="15.75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  <c r="Q1" s="78"/>
    </row>
    <row r="2" spans="1:17" ht="15.75">
      <c r="A2" s="77" t="s">
        <v>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6.5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9.5" customHeight="1">
      <c r="A4" s="186"/>
      <c r="B4" s="187"/>
      <c r="C4" s="195"/>
      <c r="D4" s="198" t="s">
        <v>1</v>
      </c>
      <c r="E4" s="199"/>
      <c r="F4" s="199"/>
      <c r="G4" s="199"/>
      <c r="H4" s="200"/>
      <c r="I4" s="201" t="s">
        <v>56</v>
      </c>
      <c r="J4" s="199"/>
      <c r="K4" s="199"/>
      <c r="L4" s="199"/>
      <c r="M4" s="200"/>
      <c r="N4" s="194" t="s">
        <v>2</v>
      </c>
      <c r="O4" s="192" t="s">
        <v>3</v>
      </c>
      <c r="P4" s="26"/>
      <c r="Q4" s="26"/>
    </row>
    <row r="5" spans="1:17" ht="19.5" customHeight="1" thickBot="1">
      <c r="A5" s="188" t="s">
        <v>57</v>
      </c>
      <c r="B5" s="189"/>
      <c r="C5" s="196"/>
      <c r="D5" s="202" t="s">
        <v>73</v>
      </c>
      <c r="E5" s="176" t="s">
        <v>70</v>
      </c>
      <c r="F5" s="176" t="s">
        <v>71</v>
      </c>
      <c r="G5" s="176" t="s">
        <v>72</v>
      </c>
      <c r="H5" s="203" t="s">
        <v>4</v>
      </c>
      <c r="I5" s="190" t="s">
        <v>73</v>
      </c>
      <c r="J5" s="176" t="s">
        <v>70</v>
      </c>
      <c r="K5" s="176" t="s">
        <v>71</v>
      </c>
      <c r="L5" s="176" t="s">
        <v>72</v>
      </c>
      <c r="M5" s="197" t="s">
        <v>4</v>
      </c>
      <c r="N5" s="193" t="s">
        <v>0</v>
      </c>
      <c r="O5" s="191" t="s">
        <v>0</v>
      </c>
      <c r="P5" s="26"/>
      <c r="Q5" s="26"/>
    </row>
    <row r="6" spans="1:17" ht="15">
      <c r="A6" s="155" t="s">
        <v>6</v>
      </c>
      <c r="B6" s="156"/>
      <c r="C6" s="157"/>
      <c r="D6" s="157"/>
      <c r="E6" s="157"/>
      <c r="F6" s="157"/>
      <c r="G6" s="157"/>
      <c r="H6" s="158"/>
      <c r="I6" s="157"/>
      <c r="J6" s="157"/>
      <c r="K6" s="157"/>
      <c r="L6" s="157"/>
      <c r="M6" s="158"/>
      <c r="N6" s="157"/>
      <c r="O6" s="159"/>
      <c r="P6" s="26"/>
      <c r="Q6" s="26"/>
    </row>
    <row r="7" spans="1:17" ht="15">
      <c r="A7" s="27"/>
      <c r="B7" s="28" t="s">
        <v>7</v>
      </c>
      <c r="C7" s="28"/>
      <c r="D7" s="27"/>
      <c r="E7" s="28"/>
      <c r="F7" s="28"/>
      <c r="G7" s="28"/>
      <c r="H7" s="45"/>
      <c r="I7" s="27"/>
      <c r="J7" s="28"/>
      <c r="K7" s="28"/>
      <c r="L7" s="28"/>
      <c r="M7" s="45"/>
      <c r="N7" s="28"/>
      <c r="O7" s="45"/>
      <c r="P7" s="26"/>
      <c r="Q7" s="26"/>
    </row>
    <row r="8" spans="1:17" ht="15">
      <c r="A8" s="27"/>
      <c r="B8" s="28"/>
      <c r="C8" s="28" t="s">
        <v>8</v>
      </c>
      <c r="D8" s="29">
        <v>6446</v>
      </c>
      <c r="E8" s="30">
        <v>1486</v>
      </c>
      <c r="F8" s="30">
        <v>10378</v>
      </c>
      <c r="G8" s="31">
        <v>6447</v>
      </c>
      <c r="H8" s="32">
        <v>24757</v>
      </c>
      <c r="I8" s="29">
        <v>7018</v>
      </c>
      <c r="J8" s="30">
        <v>1493</v>
      </c>
      <c r="K8" s="30">
        <v>10792</v>
      </c>
      <c r="L8" s="31">
        <v>6447</v>
      </c>
      <c r="M8" s="32">
        <f>I8+J8+K8+L8</f>
        <v>25750</v>
      </c>
      <c r="N8" s="30">
        <f>M8-H8</f>
        <v>993</v>
      </c>
      <c r="O8" s="33">
        <f>N8/H8</f>
        <v>0.04010986791614493</v>
      </c>
      <c r="P8" s="26"/>
      <c r="Q8" s="26"/>
    </row>
    <row r="9" spans="1:17" ht="15">
      <c r="A9" s="27"/>
      <c r="B9" s="28"/>
      <c r="C9" s="28" t="s">
        <v>9</v>
      </c>
      <c r="D9" s="29">
        <v>6688</v>
      </c>
      <c r="E9" s="30">
        <v>1486</v>
      </c>
      <c r="F9" s="30">
        <v>10378</v>
      </c>
      <c r="G9" s="31">
        <v>6447</v>
      </c>
      <c r="H9" s="32">
        <v>24999</v>
      </c>
      <c r="I9" s="29">
        <v>7282</v>
      </c>
      <c r="J9" s="30">
        <v>1493</v>
      </c>
      <c r="K9" s="30">
        <v>10792</v>
      </c>
      <c r="L9" s="31">
        <v>6447</v>
      </c>
      <c r="M9" s="32">
        <f>I9+J9+K9+L9</f>
        <v>26014</v>
      </c>
      <c r="N9" s="30">
        <f>M9-H9</f>
        <v>1015</v>
      </c>
      <c r="O9" s="33">
        <f>N9/H9</f>
        <v>0.0406016240649626</v>
      </c>
      <c r="P9" s="26"/>
      <c r="Q9" s="26"/>
    </row>
    <row r="10" spans="1:17" ht="15">
      <c r="A10" s="27"/>
      <c r="B10" s="28"/>
      <c r="C10" s="28" t="s">
        <v>10</v>
      </c>
      <c r="D10" s="29">
        <v>8932</v>
      </c>
      <c r="E10" s="30">
        <v>1486</v>
      </c>
      <c r="F10" s="30">
        <v>10378</v>
      </c>
      <c r="G10" s="31">
        <v>6447</v>
      </c>
      <c r="H10" s="32">
        <v>27243</v>
      </c>
      <c r="I10" s="29">
        <v>9746</v>
      </c>
      <c r="J10" s="30">
        <v>1493</v>
      </c>
      <c r="K10" s="30">
        <v>10792</v>
      </c>
      <c r="L10" s="31">
        <v>6447</v>
      </c>
      <c r="M10" s="32">
        <f>I10+J10+K10+L10</f>
        <v>28478</v>
      </c>
      <c r="N10" s="30">
        <f>M10-H10</f>
        <v>1235</v>
      </c>
      <c r="O10" s="33">
        <f>N10/H10</f>
        <v>0.045332746026502224</v>
      </c>
      <c r="P10" s="26"/>
      <c r="Q10" s="26"/>
    </row>
    <row r="11" spans="1:17" ht="15">
      <c r="A11" s="34"/>
      <c r="B11" s="35"/>
      <c r="C11" s="35" t="s">
        <v>11</v>
      </c>
      <c r="D11" s="36">
        <v>10296</v>
      </c>
      <c r="E11" s="30">
        <v>1486</v>
      </c>
      <c r="F11" s="37">
        <v>10378</v>
      </c>
      <c r="G11" s="38">
        <v>6447</v>
      </c>
      <c r="H11" s="39">
        <v>28607</v>
      </c>
      <c r="I11" s="36">
        <v>11220</v>
      </c>
      <c r="J11" s="37">
        <v>1493</v>
      </c>
      <c r="K11" s="30">
        <v>10792</v>
      </c>
      <c r="L11" s="38">
        <v>6447</v>
      </c>
      <c r="M11" s="39">
        <f>I11+J11+K11+L11</f>
        <v>29952</v>
      </c>
      <c r="N11" s="37">
        <f>M11-H11</f>
        <v>1345</v>
      </c>
      <c r="O11" s="40">
        <f>N11/H11</f>
        <v>0.04701646450169539</v>
      </c>
      <c r="P11" s="26"/>
      <c r="Q11" s="26"/>
    </row>
    <row r="12" spans="1:17" ht="15">
      <c r="A12" s="27"/>
      <c r="B12" s="28" t="s">
        <v>12</v>
      </c>
      <c r="C12" s="28"/>
      <c r="D12" s="29"/>
      <c r="E12" s="41"/>
      <c r="F12" s="30"/>
      <c r="G12" s="31"/>
      <c r="H12" s="32"/>
      <c r="I12" s="29"/>
      <c r="J12" s="30"/>
      <c r="K12" s="41"/>
      <c r="L12" s="31"/>
      <c r="M12" s="32"/>
      <c r="N12" s="30"/>
      <c r="O12" s="33"/>
      <c r="P12" s="26"/>
      <c r="Q12" s="26"/>
    </row>
    <row r="13" spans="1:17" ht="15">
      <c r="A13" s="27"/>
      <c r="B13" s="28"/>
      <c r="C13" s="28" t="s">
        <v>8</v>
      </c>
      <c r="D13" s="29">
        <v>8190</v>
      </c>
      <c r="E13" s="30">
        <v>1495</v>
      </c>
      <c r="F13" s="1">
        <v>8478</v>
      </c>
      <c r="G13" s="31">
        <v>6447</v>
      </c>
      <c r="H13" s="32">
        <v>24610</v>
      </c>
      <c r="I13" s="29">
        <v>8928</v>
      </c>
      <c r="J13" s="30">
        <v>1502</v>
      </c>
      <c r="K13" s="1">
        <v>8478</v>
      </c>
      <c r="L13" s="31">
        <v>6447</v>
      </c>
      <c r="M13" s="32">
        <f aca="true" t="shared" si="0" ref="M13:M19">I13+J13+K13+L13</f>
        <v>25355</v>
      </c>
      <c r="N13" s="30">
        <f aca="true" t="shared" si="1" ref="N13:N18">M13-H13</f>
        <v>745</v>
      </c>
      <c r="O13" s="33">
        <f aca="true" t="shared" si="2" ref="O13:O18">N13/H13</f>
        <v>0.03027224705404307</v>
      </c>
      <c r="P13" s="26"/>
      <c r="Q13" s="26"/>
    </row>
    <row r="14" spans="1:17" ht="15">
      <c r="A14" s="27"/>
      <c r="B14" s="28"/>
      <c r="C14" s="28" t="s">
        <v>9</v>
      </c>
      <c r="D14" s="29">
        <v>8190</v>
      </c>
      <c r="E14" s="30">
        <v>1495</v>
      </c>
      <c r="F14" s="1">
        <v>8478</v>
      </c>
      <c r="G14" s="31">
        <v>6447</v>
      </c>
      <c r="H14" s="32">
        <v>24610</v>
      </c>
      <c r="I14" s="29">
        <v>8928</v>
      </c>
      <c r="J14" s="30">
        <v>1502</v>
      </c>
      <c r="K14" s="1">
        <v>8478</v>
      </c>
      <c r="L14" s="31">
        <v>6447</v>
      </c>
      <c r="M14" s="32">
        <f t="shared" si="0"/>
        <v>25355</v>
      </c>
      <c r="N14" s="30">
        <f t="shared" si="1"/>
        <v>745</v>
      </c>
      <c r="O14" s="33">
        <f t="shared" si="2"/>
        <v>0.03027224705404307</v>
      </c>
      <c r="P14" s="26"/>
      <c r="Q14" s="26"/>
    </row>
    <row r="15" spans="1:17" ht="15">
      <c r="A15" s="27"/>
      <c r="B15" s="28"/>
      <c r="C15" s="28" t="s">
        <v>10</v>
      </c>
      <c r="D15" s="29">
        <v>10710</v>
      </c>
      <c r="E15" s="30">
        <v>1495</v>
      </c>
      <c r="F15" s="1">
        <v>8478</v>
      </c>
      <c r="G15" s="31">
        <v>6447</v>
      </c>
      <c r="H15" s="32">
        <v>27130</v>
      </c>
      <c r="I15" s="29">
        <v>11682</v>
      </c>
      <c r="J15" s="30">
        <v>1502</v>
      </c>
      <c r="K15" s="1">
        <v>8478</v>
      </c>
      <c r="L15" s="31">
        <v>6447</v>
      </c>
      <c r="M15" s="32">
        <f t="shared" si="0"/>
        <v>28109</v>
      </c>
      <c r="N15" s="30">
        <f t="shared" si="1"/>
        <v>979</v>
      </c>
      <c r="O15" s="33">
        <f t="shared" si="2"/>
        <v>0.03608551419093255</v>
      </c>
      <c r="P15" s="26"/>
      <c r="Q15" s="26"/>
    </row>
    <row r="16" spans="1:17" ht="15">
      <c r="A16" s="27"/>
      <c r="B16" s="28"/>
      <c r="C16" s="28" t="s">
        <v>13</v>
      </c>
      <c r="D16" s="29">
        <v>11736</v>
      </c>
      <c r="E16" s="30">
        <v>1495</v>
      </c>
      <c r="F16" s="1">
        <v>8478</v>
      </c>
      <c r="G16" s="31">
        <v>6447</v>
      </c>
      <c r="H16" s="32">
        <v>28156</v>
      </c>
      <c r="I16" s="29">
        <v>12798</v>
      </c>
      <c r="J16" s="30">
        <v>1502</v>
      </c>
      <c r="K16" s="1">
        <v>8478</v>
      </c>
      <c r="L16" s="31">
        <v>6447</v>
      </c>
      <c r="M16" s="32">
        <f t="shared" si="0"/>
        <v>29225</v>
      </c>
      <c r="N16" s="30">
        <f t="shared" si="1"/>
        <v>1069</v>
      </c>
      <c r="O16" s="33">
        <f t="shared" si="2"/>
        <v>0.03796704077283705</v>
      </c>
      <c r="P16" s="26"/>
      <c r="Q16" s="26"/>
    </row>
    <row r="17" spans="1:17" ht="15">
      <c r="A17" s="27"/>
      <c r="B17" s="28"/>
      <c r="C17" s="28" t="s">
        <v>14</v>
      </c>
      <c r="D17" s="29">
        <v>13536</v>
      </c>
      <c r="E17" s="30">
        <v>1495</v>
      </c>
      <c r="F17" s="1">
        <v>8478</v>
      </c>
      <c r="G17" s="31">
        <v>6447</v>
      </c>
      <c r="H17" s="32">
        <v>29956</v>
      </c>
      <c r="I17" s="29">
        <v>14760</v>
      </c>
      <c r="J17" s="30">
        <v>1502</v>
      </c>
      <c r="K17" s="1">
        <v>8478</v>
      </c>
      <c r="L17" s="31">
        <v>6447</v>
      </c>
      <c r="M17" s="32">
        <f t="shared" si="0"/>
        <v>31187</v>
      </c>
      <c r="N17" s="30">
        <f t="shared" si="1"/>
        <v>1231</v>
      </c>
      <c r="O17" s="33">
        <f t="shared" si="2"/>
        <v>0.041093603952463614</v>
      </c>
      <c r="P17" s="26"/>
      <c r="Q17" s="26"/>
    </row>
    <row r="18" spans="1:17" ht="15">
      <c r="A18" s="27"/>
      <c r="B18" s="28"/>
      <c r="C18" s="28" t="s">
        <v>15</v>
      </c>
      <c r="D18" s="29">
        <v>23562</v>
      </c>
      <c r="E18" s="30">
        <v>1495</v>
      </c>
      <c r="F18" s="1">
        <v>8478</v>
      </c>
      <c r="G18" s="31">
        <v>6447</v>
      </c>
      <c r="H18" s="32">
        <v>39982</v>
      </c>
      <c r="I18" s="29">
        <v>27072</v>
      </c>
      <c r="J18" s="30">
        <v>1502</v>
      </c>
      <c r="K18" s="1">
        <v>8478</v>
      </c>
      <c r="L18" s="31">
        <v>6447</v>
      </c>
      <c r="M18" s="32">
        <f t="shared" si="0"/>
        <v>43499</v>
      </c>
      <c r="N18" s="30">
        <f t="shared" si="1"/>
        <v>3517</v>
      </c>
      <c r="O18" s="33">
        <f t="shared" si="2"/>
        <v>0.08796458406282827</v>
      </c>
      <c r="P18" s="26"/>
      <c r="Q18" s="26"/>
    </row>
    <row r="19" spans="1:17" ht="15">
      <c r="A19" s="27"/>
      <c r="B19" s="28"/>
      <c r="C19" s="42" t="s">
        <v>16</v>
      </c>
      <c r="D19" s="88" t="s">
        <v>17</v>
      </c>
      <c r="E19" s="89" t="s">
        <v>17</v>
      </c>
      <c r="F19" s="89" t="s">
        <v>17</v>
      </c>
      <c r="G19" s="89" t="s">
        <v>17</v>
      </c>
      <c r="H19" s="90" t="s">
        <v>17</v>
      </c>
      <c r="I19" s="29">
        <v>31500</v>
      </c>
      <c r="J19" s="30">
        <v>1502</v>
      </c>
      <c r="K19" s="1">
        <v>8478</v>
      </c>
      <c r="L19" s="31">
        <v>6447</v>
      </c>
      <c r="M19" s="32">
        <f t="shared" si="0"/>
        <v>47927</v>
      </c>
      <c r="N19" s="89" t="s">
        <v>17</v>
      </c>
      <c r="O19" s="90" t="s">
        <v>17</v>
      </c>
      <c r="P19" s="26"/>
      <c r="Q19" s="26"/>
    </row>
    <row r="20" spans="1:17" ht="15">
      <c r="A20" s="87" t="s">
        <v>18</v>
      </c>
      <c r="B20" s="91"/>
      <c r="C20" s="91"/>
      <c r="D20" s="92"/>
      <c r="E20" s="92"/>
      <c r="F20" s="92"/>
      <c r="G20" s="92"/>
      <c r="H20" s="93"/>
      <c r="I20" s="92"/>
      <c r="J20" s="92"/>
      <c r="K20" s="91"/>
      <c r="L20" s="92"/>
      <c r="M20" s="93"/>
      <c r="N20" s="92"/>
      <c r="O20" s="94"/>
      <c r="P20" s="26"/>
      <c r="Q20" s="26"/>
    </row>
    <row r="21" spans="1:17" ht="15">
      <c r="A21" s="27"/>
      <c r="B21" s="28" t="s">
        <v>7</v>
      </c>
      <c r="C21" s="28"/>
      <c r="D21" s="44"/>
      <c r="E21" s="31"/>
      <c r="F21" s="31"/>
      <c r="G21" s="31"/>
      <c r="H21" s="43"/>
      <c r="I21" s="44"/>
      <c r="J21" s="31"/>
      <c r="K21" s="28"/>
      <c r="L21" s="31"/>
      <c r="M21" s="43"/>
      <c r="N21" s="31"/>
      <c r="O21" s="45"/>
      <c r="P21" s="26"/>
      <c r="Q21" s="26"/>
    </row>
    <row r="22" spans="1:17" ht="15">
      <c r="A22" s="27"/>
      <c r="B22" s="28"/>
      <c r="C22" s="46" t="s">
        <v>19</v>
      </c>
      <c r="D22" s="29">
        <v>5850</v>
      </c>
      <c r="E22" s="30">
        <v>1147</v>
      </c>
      <c r="F22" s="30">
        <v>7490</v>
      </c>
      <c r="G22" s="31">
        <v>6447</v>
      </c>
      <c r="H22" s="32">
        <f>SUM(D22:G22)</f>
        <v>20934</v>
      </c>
      <c r="I22" s="29">
        <v>6270</v>
      </c>
      <c r="J22" s="30">
        <v>1147</v>
      </c>
      <c r="K22" s="30">
        <v>7698</v>
      </c>
      <c r="L22" s="31">
        <v>6447</v>
      </c>
      <c r="M22" s="32">
        <f>I22+J22+K22+L22</f>
        <v>21562</v>
      </c>
      <c r="N22" s="30">
        <f>M22-H22</f>
        <v>628</v>
      </c>
      <c r="O22" s="33">
        <f>N22/H22</f>
        <v>0.02999904461641349</v>
      </c>
      <c r="P22" s="26"/>
      <c r="Q22" s="26"/>
    </row>
    <row r="23" spans="1:17" ht="15">
      <c r="A23" s="27"/>
      <c r="B23" s="28"/>
      <c r="C23" s="46" t="s">
        <v>20</v>
      </c>
      <c r="D23" s="44">
        <v>6300</v>
      </c>
      <c r="E23" s="30">
        <v>1147</v>
      </c>
      <c r="F23" s="30">
        <v>7490</v>
      </c>
      <c r="G23" s="31">
        <v>6447</v>
      </c>
      <c r="H23" s="32">
        <f>SUM(D23:G23)</f>
        <v>21384</v>
      </c>
      <c r="I23" s="29">
        <v>6750</v>
      </c>
      <c r="J23" s="30">
        <v>1147</v>
      </c>
      <c r="K23" s="30">
        <v>7698</v>
      </c>
      <c r="L23" s="31">
        <v>6447</v>
      </c>
      <c r="M23" s="32">
        <f>I23+J23+K23+L23</f>
        <v>22042</v>
      </c>
      <c r="N23" s="30">
        <f>M23-H23</f>
        <v>658</v>
      </c>
      <c r="O23" s="33">
        <f>N23/H23</f>
        <v>0.030770669659558547</v>
      </c>
      <c r="P23" s="26"/>
      <c r="Q23" s="26"/>
    </row>
    <row r="24" spans="1:17" ht="15">
      <c r="A24" s="27"/>
      <c r="B24" s="28"/>
      <c r="C24" s="46" t="s">
        <v>21</v>
      </c>
      <c r="D24" s="44">
        <v>7200</v>
      </c>
      <c r="E24" s="30">
        <v>1147</v>
      </c>
      <c r="F24" s="30">
        <v>7490</v>
      </c>
      <c r="G24" s="31">
        <v>6447</v>
      </c>
      <c r="H24" s="32">
        <f>SUM(D24:G24)</f>
        <v>22284</v>
      </c>
      <c r="I24" s="29">
        <v>7710</v>
      </c>
      <c r="J24" s="30">
        <v>1147</v>
      </c>
      <c r="K24" s="30">
        <v>7698</v>
      </c>
      <c r="L24" s="31">
        <v>6447</v>
      </c>
      <c r="M24" s="32">
        <f>I24+J24+K24+L24</f>
        <v>23002</v>
      </c>
      <c r="N24" s="30">
        <f>M24-H24</f>
        <v>718</v>
      </c>
      <c r="O24" s="33">
        <f>N24/H24</f>
        <v>0.03222042721234967</v>
      </c>
      <c r="P24" s="26"/>
      <c r="Q24" s="26"/>
    </row>
    <row r="25" spans="1:17" ht="15">
      <c r="A25" s="27"/>
      <c r="B25" s="28"/>
      <c r="C25" s="46" t="s">
        <v>22</v>
      </c>
      <c r="D25" s="47">
        <v>8400</v>
      </c>
      <c r="E25" s="37">
        <v>1147</v>
      </c>
      <c r="F25" s="37">
        <v>7490</v>
      </c>
      <c r="G25" s="38">
        <v>6447</v>
      </c>
      <c r="H25" s="39">
        <f>SUM(D25:G25)</f>
        <v>23484</v>
      </c>
      <c r="I25" s="36">
        <v>9000</v>
      </c>
      <c r="J25" s="37">
        <v>1147</v>
      </c>
      <c r="K25" s="30">
        <v>7698</v>
      </c>
      <c r="L25" s="38">
        <v>6447</v>
      </c>
      <c r="M25" s="39">
        <f>I25+J25+K25+L25</f>
        <v>24292</v>
      </c>
      <c r="N25" s="37">
        <f>M25-H25</f>
        <v>808</v>
      </c>
      <c r="O25" s="40">
        <f>N25/H25</f>
        <v>0.0344064043604156</v>
      </c>
      <c r="P25" s="26"/>
      <c r="Q25" s="26"/>
    </row>
    <row r="26" spans="1:17" ht="15">
      <c r="A26" s="48"/>
      <c r="B26" s="49" t="s">
        <v>12</v>
      </c>
      <c r="C26" s="49"/>
      <c r="D26" s="44"/>
      <c r="E26" s="30"/>
      <c r="F26" s="30"/>
      <c r="G26" s="31"/>
      <c r="H26" s="32"/>
      <c r="I26" s="29"/>
      <c r="J26" s="30"/>
      <c r="K26" s="41"/>
      <c r="L26" s="31"/>
      <c r="M26" s="32"/>
      <c r="N26" s="30"/>
      <c r="O26" s="33"/>
      <c r="P26" s="26"/>
      <c r="Q26" s="26"/>
    </row>
    <row r="27" spans="1:17" ht="15">
      <c r="A27" s="27"/>
      <c r="B27" s="28"/>
      <c r="C27" s="28" t="s">
        <v>23</v>
      </c>
      <c r="D27" s="44">
        <v>6964</v>
      </c>
      <c r="E27" s="30">
        <v>1147</v>
      </c>
      <c r="F27" s="1">
        <v>8478</v>
      </c>
      <c r="G27" s="31">
        <v>6447</v>
      </c>
      <c r="H27" s="32">
        <v>23036</v>
      </c>
      <c r="I27" s="29">
        <v>7452</v>
      </c>
      <c r="J27" s="30">
        <v>1147</v>
      </c>
      <c r="K27" s="1">
        <v>8478</v>
      </c>
      <c r="L27" s="31">
        <v>6447</v>
      </c>
      <c r="M27" s="32">
        <f>I27+J27+K27+L27</f>
        <v>23524</v>
      </c>
      <c r="N27" s="30">
        <f>M27-H27</f>
        <v>488</v>
      </c>
      <c r="O27" s="33">
        <f>N27/H27</f>
        <v>0.021184233373849625</v>
      </c>
      <c r="P27" s="26"/>
      <c r="Q27" s="26"/>
    </row>
    <row r="28" spans="1:17" ht="15">
      <c r="A28" s="27"/>
      <c r="B28" s="28"/>
      <c r="C28" s="28" t="s">
        <v>24</v>
      </c>
      <c r="D28" s="44">
        <v>8018</v>
      </c>
      <c r="E28" s="30">
        <v>1147</v>
      </c>
      <c r="F28" s="1">
        <v>8478</v>
      </c>
      <c r="G28" s="31">
        <v>6447</v>
      </c>
      <c r="H28" s="32">
        <v>24090</v>
      </c>
      <c r="I28" s="29">
        <v>8580</v>
      </c>
      <c r="J28" s="30">
        <v>1147</v>
      </c>
      <c r="K28" s="1">
        <v>8478</v>
      </c>
      <c r="L28" s="31">
        <v>6447</v>
      </c>
      <c r="M28" s="32">
        <f>I28+J28+K28+L28</f>
        <v>24652</v>
      </c>
      <c r="N28" s="30">
        <f>M28-H28</f>
        <v>562</v>
      </c>
      <c r="O28" s="33">
        <f>N28/H28</f>
        <v>0.023329182233291824</v>
      </c>
      <c r="P28" s="26"/>
      <c r="Q28" s="26"/>
    </row>
    <row r="29" spans="1:17" ht="15">
      <c r="A29" s="27"/>
      <c r="B29" s="28"/>
      <c r="C29" s="28" t="s">
        <v>25</v>
      </c>
      <c r="D29" s="44">
        <v>8018</v>
      </c>
      <c r="E29" s="30">
        <v>1147</v>
      </c>
      <c r="F29" s="1">
        <v>8478</v>
      </c>
      <c r="G29" s="31">
        <v>6447</v>
      </c>
      <c r="H29" s="32">
        <v>24090</v>
      </c>
      <c r="I29" s="29">
        <v>8580</v>
      </c>
      <c r="J29" s="30">
        <v>1147</v>
      </c>
      <c r="K29" s="1">
        <v>8478</v>
      </c>
      <c r="L29" s="31">
        <v>6447</v>
      </c>
      <c r="M29" s="32">
        <f>I29+J29+K29+L29</f>
        <v>24652</v>
      </c>
      <c r="N29" s="30">
        <f>M29-H29</f>
        <v>562</v>
      </c>
      <c r="O29" s="33">
        <f>N29/H29</f>
        <v>0.023329182233291824</v>
      </c>
      <c r="P29" s="26"/>
      <c r="Q29" s="26"/>
    </row>
    <row r="30" spans="1:17" ht="15">
      <c r="A30" s="27"/>
      <c r="B30" s="28"/>
      <c r="C30" s="28" t="s">
        <v>26</v>
      </c>
      <c r="D30" s="44">
        <v>10968</v>
      </c>
      <c r="E30" s="30">
        <v>1147</v>
      </c>
      <c r="F30" s="1">
        <v>8478</v>
      </c>
      <c r="G30" s="31">
        <v>6447</v>
      </c>
      <c r="H30" s="32">
        <v>27040</v>
      </c>
      <c r="I30" s="29">
        <v>11736</v>
      </c>
      <c r="J30" s="30">
        <v>1147</v>
      </c>
      <c r="K30" s="1">
        <v>8478</v>
      </c>
      <c r="L30" s="31">
        <v>6447</v>
      </c>
      <c r="M30" s="32">
        <f>I30+J30+K30+L30</f>
        <v>27808</v>
      </c>
      <c r="N30" s="30">
        <f>M30-H30</f>
        <v>768</v>
      </c>
      <c r="O30" s="33">
        <f>N30/H30</f>
        <v>0.028402366863905324</v>
      </c>
      <c r="P30" s="26"/>
      <c r="Q30" s="26"/>
    </row>
    <row r="31" spans="1:17" ht="15">
      <c r="A31" s="87" t="s">
        <v>66</v>
      </c>
      <c r="B31" s="91"/>
      <c r="C31" s="91"/>
      <c r="D31" s="92"/>
      <c r="E31" s="92"/>
      <c r="F31" s="92"/>
      <c r="G31" s="92"/>
      <c r="H31" s="93"/>
      <c r="I31" s="92"/>
      <c r="J31" s="92"/>
      <c r="K31" s="92"/>
      <c r="L31" s="92"/>
      <c r="M31" s="93"/>
      <c r="N31" s="92"/>
      <c r="O31" s="94"/>
      <c r="P31" s="26"/>
      <c r="Q31" s="26"/>
    </row>
    <row r="32" spans="1:17" ht="15">
      <c r="A32" s="27"/>
      <c r="B32" s="28" t="s">
        <v>7</v>
      </c>
      <c r="C32" s="28"/>
      <c r="D32" s="44"/>
      <c r="E32" s="31"/>
      <c r="F32" s="31"/>
      <c r="G32" s="31"/>
      <c r="H32" s="95"/>
      <c r="I32" s="44"/>
      <c r="J32" s="31"/>
      <c r="K32" s="31"/>
      <c r="L32" s="31"/>
      <c r="M32" s="43"/>
      <c r="N32" s="31"/>
      <c r="O32" s="45"/>
      <c r="P32" s="26"/>
      <c r="Q32" s="26"/>
    </row>
    <row r="33" spans="1:17" ht="15">
      <c r="A33" s="27"/>
      <c r="B33" s="28"/>
      <c r="C33" s="28" t="s">
        <v>27</v>
      </c>
      <c r="D33" s="29">
        <v>5712</v>
      </c>
      <c r="E33" s="30">
        <v>830</v>
      </c>
      <c r="F33" s="51">
        <v>9140</v>
      </c>
      <c r="G33" s="31">
        <v>6447</v>
      </c>
      <c r="H33" s="52">
        <v>22129</v>
      </c>
      <c r="I33" s="29">
        <v>6216</v>
      </c>
      <c r="J33" s="30">
        <f>E33+52.58</f>
        <v>882.58</v>
      </c>
      <c r="K33" s="51">
        <v>9590</v>
      </c>
      <c r="L33" s="31">
        <v>6447</v>
      </c>
      <c r="M33" s="32">
        <f>I33+J33+K33+L33</f>
        <v>23135.58</v>
      </c>
      <c r="N33" s="30">
        <f>M33-H33</f>
        <v>1006.5800000000017</v>
      </c>
      <c r="O33" s="33">
        <f>N33/H33</f>
        <v>0.045486917619413515</v>
      </c>
      <c r="P33" s="26"/>
      <c r="Q33" s="26"/>
    </row>
    <row r="34" spans="1:17" ht="15">
      <c r="A34" s="27"/>
      <c r="B34" s="28"/>
      <c r="C34" s="53" t="s">
        <v>28</v>
      </c>
      <c r="D34" s="54">
        <v>6130</v>
      </c>
      <c r="E34" s="37">
        <v>830</v>
      </c>
      <c r="F34" s="55">
        <v>9140</v>
      </c>
      <c r="G34" s="38">
        <v>6447</v>
      </c>
      <c r="H34" s="56">
        <v>22547</v>
      </c>
      <c r="I34" s="57">
        <v>6672</v>
      </c>
      <c r="J34" s="37">
        <f>E34+52.58</f>
        <v>882.58</v>
      </c>
      <c r="K34" s="55">
        <v>9590</v>
      </c>
      <c r="L34" s="38">
        <v>6447</v>
      </c>
      <c r="M34" s="39">
        <f>I34+J34+K34+L34</f>
        <v>23591.58</v>
      </c>
      <c r="N34" s="37">
        <f>M34-H34</f>
        <v>1044.5800000000017</v>
      </c>
      <c r="O34" s="40">
        <f>N34/H34</f>
        <v>0.04632900164101662</v>
      </c>
      <c r="P34" s="26"/>
      <c r="Q34" s="26"/>
    </row>
    <row r="35" spans="1:17" ht="15">
      <c r="A35" s="48"/>
      <c r="B35" s="49" t="s">
        <v>12</v>
      </c>
      <c r="C35" s="49"/>
      <c r="D35" s="29"/>
      <c r="E35" s="30"/>
      <c r="F35" s="58"/>
      <c r="G35" s="31"/>
      <c r="H35" s="32"/>
      <c r="I35" s="29"/>
      <c r="J35" s="30"/>
      <c r="K35" s="58"/>
      <c r="L35" s="31"/>
      <c r="M35" s="32"/>
      <c r="N35" s="30"/>
      <c r="O35" s="33"/>
      <c r="P35" s="26"/>
      <c r="Q35" s="26"/>
    </row>
    <row r="36" spans="1:17" ht="15">
      <c r="A36" s="27"/>
      <c r="B36" s="28"/>
      <c r="C36" s="28" t="s">
        <v>29</v>
      </c>
      <c r="D36" s="29">
        <v>7130</v>
      </c>
      <c r="E36" s="30">
        <v>830</v>
      </c>
      <c r="F36" s="1">
        <v>8478</v>
      </c>
      <c r="G36" s="31">
        <v>6447</v>
      </c>
      <c r="H36" s="32">
        <f aca="true" t="shared" si="3" ref="H36:H42">D36+E36+F36+G36</f>
        <v>22885</v>
      </c>
      <c r="I36" s="29">
        <v>7332</v>
      </c>
      <c r="J36" s="30">
        <f aca="true" t="shared" si="4" ref="J36:J42">E36+52.58</f>
        <v>882.58</v>
      </c>
      <c r="K36" s="1">
        <v>8478</v>
      </c>
      <c r="L36" s="31">
        <v>6447</v>
      </c>
      <c r="M36" s="32">
        <f aca="true" t="shared" si="5" ref="M36:M42">I36+J36+K36+L36</f>
        <v>23139.58</v>
      </c>
      <c r="N36" s="30">
        <f aca="true" t="shared" si="6" ref="N36:N42">M36-H36</f>
        <v>254.58000000000175</v>
      </c>
      <c r="O36" s="33">
        <f aca="true" t="shared" si="7" ref="O36:O42">N36/H36</f>
        <v>0.011124317238365818</v>
      </c>
      <c r="P36" s="26"/>
      <c r="Q36" s="26"/>
    </row>
    <row r="37" spans="1:17" ht="15">
      <c r="A37" s="27"/>
      <c r="B37" s="28"/>
      <c r="C37" s="42" t="s">
        <v>30</v>
      </c>
      <c r="D37" s="29">
        <v>8596</v>
      </c>
      <c r="E37" s="30">
        <v>830</v>
      </c>
      <c r="F37" s="1">
        <v>8478</v>
      </c>
      <c r="G37" s="31">
        <v>6447</v>
      </c>
      <c r="H37" s="32">
        <f t="shared" si="3"/>
        <v>24351</v>
      </c>
      <c r="I37" s="29">
        <v>8850</v>
      </c>
      <c r="J37" s="30">
        <f t="shared" si="4"/>
        <v>882.58</v>
      </c>
      <c r="K37" s="1">
        <v>8478</v>
      </c>
      <c r="L37" s="31">
        <v>6447</v>
      </c>
      <c r="M37" s="32">
        <f t="shared" si="5"/>
        <v>24657.58</v>
      </c>
      <c r="N37" s="30">
        <f t="shared" si="6"/>
        <v>306.58000000000175</v>
      </c>
      <c r="O37" s="33">
        <f t="shared" si="7"/>
        <v>0.012590037370128608</v>
      </c>
      <c r="P37" s="26"/>
      <c r="Q37" s="26"/>
    </row>
    <row r="38" spans="1:17" ht="15">
      <c r="A38" s="27"/>
      <c r="B38" s="28"/>
      <c r="C38" s="42" t="s">
        <v>10</v>
      </c>
      <c r="D38" s="29">
        <v>8680</v>
      </c>
      <c r="E38" s="30">
        <v>830</v>
      </c>
      <c r="F38" s="1">
        <v>8478</v>
      </c>
      <c r="G38" s="31">
        <v>6447</v>
      </c>
      <c r="H38" s="32">
        <f t="shared" si="3"/>
        <v>24435</v>
      </c>
      <c r="I38" s="29">
        <v>8944</v>
      </c>
      <c r="J38" s="30">
        <f t="shared" si="4"/>
        <v>882.58</v>
      </c>
      <c r="K38" s="1">
        <v>8478</v>
      </c>
      <c r="L38" s="31">
        <v>6447</v>
      </c>
      <c r="M38" s="32">
        <f t="shared" si="5"/>
        <v>24751.58</v>
      </c>
      <c r="N38" s="30">
        <f t="shared" si="6"/>
        <v>316.58000000000175</v>
      </c>
      <c r="O38" s="33">
        <f t="shared" si="7"/>
        <v>0.012956005729486464</v>
      </c>
      <c r="P38" s="26"/>
      <c r="Q38" s="26"/>
    </row>
    <row r="39" spans="1:17" ht="15">
      <c r="A39" s="27"/>
      <c r="B39" s="28"/>
      <c r="C39" s="28" t="s">
        <v>31</v>
      </c>
      <c r="D39" s="29">
        <v>9916</v>
      </c>
      <c r="E39" s="30">
        <v>830</v>
      </c>
      <c r="F39" s="1">
        <v>8478</v>
      </c>
      <c r="G39" s="31">
        <v>6447</v>
      </c>
      <c r="H39" s="32">
        <f t="shared" si="3"/>
        <v>25671</v>
      </c>
      <c r="I39" s="29">
        <v>10214</v>
      </c>
      <c r="J39" s="30">
        <f t="shared" si="4"/>
        <v>882.58</v>
      </c>
      <c r="K39" s="1">
        <v>8478</v>
      </c>
      <c r="L39" s="31">
        <v>6447</v>
      </c>
      <c r="M39" s="32">
        <f t="shared" si="5"/>
        <v>26021.58</v>
      </c>
      <c r="N39" s="30">
        <f t="shared" si="6"/>
        <v>350.58000000000175</v>
      </c>
      <c r="O39" s="33">
        <f t="shared" si="7"/>
        <v>0.013656655369872686</v>
      </c>
      <c r="P39" s="26"/>
      <c r="Q39" s="26"/>
    </row>
    <row r="40" spans="1:17" ht="15">
      <c r="A40" s="27"/>
      <c r="B40" s="28"/>
      <c r="C40" s="28" t="s">
        <v>32</v>
      </c>
      <c r="D40" s="29">
        <v>8680</v>
      </c>
      <c r="E40" s="30">
        <v>830</v>
      </c>
      <c r="F40" s="1">
        <v>8478</v>
      </c>
      <c r="G40" s="31">
        <v>6447</v>
      </c>
      <c r="H40" s="32">
        <f t="shared" si="3"/>
        <v>24435</v>
      </c>
      <c r="I40" s="29">
        <v>8944</v>
      </c>
      <c r="J40" s="30">
        <f t="shared" si="4"/>
        <v>882.58</v>
      </c>
      <c r="K40" s="1">
        <v>8478</v>
      </c>
      <c r="L40" s="31">
        <v>6447</v>
      </c>
      <c r="M40" s="32">
        <f t="shared" si="5"/>
        <v>24751.58</v>
      </c>
      <c r="N40" s="30">
        <f t="shared" si="6"/>
        <v>316.58000000000175</v>
      </c>
      <c r="O40" s="33">
        <f t="shared" si="7"/>
        <v>0.012956005729486464</v>
      </c>
      <c r="P40" s="26"/>
      <c r="Q40" s="26"/>
    </row>
    <row r="41" spans="1:17" ht="15">
      <c r="A41" s="27"/>
      <c r="B41" s="28"/>
      <c r="C41" s="28" t="s">
        <v>33</v>
      </c>
      <c r="D41" s="29">
        <v>7674</v>
      </c>
      <c r="E41" s="30">
        <v>830</v>
      </c>
      <c r="F41" s="1">
        <v>8478</v>
      </c>
      <c r="G41" s="31">
        <v>6447</v>
      </c>
      <c r="H41" s="32">
        <f t="shared" si="3"/>
        <v>23429</v>
      </c>
      <c r="I41" s="29">
        <v>7674</v>
      </c>
      <c r="J41" s="30">
        <f t="shared" si="4"/>
        <v>882.58</v>
      </c>
      <c r="K41" s="1">
        <v>8478</v>
      </c>
      <c r="L41" s="31">
        <v>6447</v>
      </c>
      <c r="M41" s="32">
        <f t="shared" si="5"/>
        <v>23481.58</v>
      </c>
      <c r="N41" s="30">
        <f t="shared" si="6"/>
        <v>52.580000000001746</v>
      </c>
      <c r="O41" s="33">
        <f t="shared" si="7"/>
        <v>0.002244227239745689</v>
      </c>
      <c r="P41" s="26"/>
      <c r="Q41" s="26"/>
    </row>
    <row r="42" spans="1:17" ht="15">
      <c r="A42" s="27"/>
      <c r="B42" s="28"/>
      <c r="C42" s="28" t="s">
        <v>34</v>
      </c>
      <c r="D42" s="29">
        <v>9966</v>
      </c>
      <c r="E42" s="30">
        <v>830</v>
      </c>
      <c r="F42" s="1">
        <v>8478</v>
      </c>
      <c r="G42" s="31">
        <v>6447</v>
      </c>
      <c r="H42" s="32">
        <f t="shared" si="3"/>
        <v>25721</v>
      </c>
      <c r="I42" s="29">
        <v>10246</v>
      </c>
      <c r="J42" s="30">
        <f t="shared" si="4"/>
        <v>882.58</v>
      </c>
      <c r="K42" s="1">
        <v>8478</v>
      </c>
      <c r="L42" s="31">
        <v>6447</v>
      </c>
      <c r="M42" s="32">
        <f t="shared" si="5"/>
        <v>26053.58</v>
      </c>
      <c r="N42" s="30">
        <f t="shared" si="6"/>
        <v>332.58000000000175</v>
      </c>
      <c r="O42" s="33">
        <f t="shared" si="7"/>
        <v>0.012930290424167091</v>
      </c>
      <c r="P42" s="26"/>
      <c r="Q42" s="26"/>
    </row>
    <row r="43" spans="1:17" ht="15">
      <c r="A43" s="87" t="s">
        <v>58</v>
      </c>
      <c r="B43" s="91"/>
      <c r="C43" s="96"/>
      <c r="D43" s="92"/>
      <c r="E43" s="92"/>
      <c r="F43" s="92"/>
      <c r="G43" s="92"/>
      <c r="H43" s="93"/>
      <c r="I43" s="92"/>
      <c r="J43" s="92"/>
      <c r="K43" s="92"/>
      <c r="L43" s="92"/>
      <c r="M43" s="92"/>
      <c r="N43" s="92"/>
      <c r="O43" s="94"/>
      <c r="P43" s="26"/>
      <c r="Q43" s="26"/>
    </row>
    <row r="44" spans="1:17" ht="15">
      <c r="A44" s="60"/>
      <c r="B44" s="2" t="s">
        <v>7</v>
      </c>
      <c r="C44" s="2"/>
      <c r="D44" s="69"/>
      <c r="E44" s="1"/>
      <c r="F44" s="1"/>
      <c r="G44" s="1"/>
      <c r="H44" s="4"/>
      <c r="I44" s="60"/>
      <c r="J44" s="2"/>
      <c r="K44" s="2"/>
      <c r="L44" s="1"/>
      <c r="M44" s="70"/>
      <c r="N44" s="60"/>
      <c r="O44" s="70"/>
      <c r="P44" s="26"/>
      <c r="Q44" s="26"/>
    </row>
    <row r="45" spans="1:17" ht="15">
      <c r="A45" s="60"/>
      <c r="B45" s="2"/>
      <c r="C45" s="2" t="s">
        <v>35</v>
      </c>
      <c r="D45" s="61">
        <v>8820</v>
      </c>
      <c r="E45" s="62">
        <v>256</v>
      </c>
      <c r="F45" s="62">
        <v>8478</v>
      </c>
      <c r="G45" s="62">
        <v>6447</v>
      </c>
      <c r="H45" s="63">
        <v>24001</v>
      </c>
      <c r="I45" s="61">
        <v>9600</v>
      </c>
      <c r="J45" s="62">
        <v>256</v>
      </c>
      <c r="K45" s="62">
        <v>8478</v>
      </c>
      <c r="L45" s="62">
        <v>6447</v>
      </c>
      <c r="M45" s="39">
        <f>I45+J45+K45+L45</f>
        <v>24781</v>
      </c>
      <c r="N45" s="61">
        <f>M45-H45</f>
        <v>780</v>
      </c>
      <c r="O45" s="64">
        <f>N45/H45</f>
        <v>0.032498645889754596</v>
      </c>
      <c r="P45" s="26"/>
      <c r="Q45" s="26"/>
    </row>
    <row r="46" spans="1:17" ht="15">
      <c r="A46" s="65"/>
      <c r="B46" s="66" t="s">
        <v>12</v>
      </c>
      <c r="C46" s="66"/>
      <c r="D46" s="67"/>
      <c r="E46" s="1"/>
      <c r="F46" s="68"/>
      <c r="G46" s="68"/>
      <c r="H46" s="3"/>
      <c r="I46" s="69"/>
      <c r="J46" s="1"/>
      <c r="K46" s="68"/>
      <c r="L46" s="68"/>
      <c r="M46" s="32"/>
      <c r="N46" s="69" t="s">
        <v>36</v>
      </c>
      <c r="O46" s="70" t="s">
        <v>36</v>
      </c>
      <c r="P46" s="26"/>
      <c r="Q46" s="26"/>
    </row>
    <row r="47" spans="1:17" ht="15">
      <c r="A47" s="60"/>
      <c r="B47" s="2"/>
      <c r="C47" s="2" t="s">
        <v>37</v>
      </c>
      <c r="D47" s="69">
        <v>9360</v>
      </c>
      <c r="E47" s="1">
        <v>256</v>
      </c>
      <c r="F47" s="1">
        <v>8478</v>
      </c>
      <c r="G47" s="1">
        <v>6447</v>
      </c>
      <c r="H47" s="3">
        <v>24541</v>
      </c>
      <c r="I47" s="69">
        <v>9720</v>
      </c>
      <c r="J47" s="1">
        <v>256</v>
      </c>
      <c r="K47" s="1">
        <v>8478</v>
      </c>
      <c r="L47" s="1">
        <v>6447</v>
      </c>
      <c r="M47" s="32">
        <f aca="true" t="shared" si="8" ref="M47:M52">I47+J47+K47+L47</f>
        <v>24901</v>
      </c>
      <c r="N47" s="69">
        <f aca="true" t="shared" si="9" ref="N47:N52">M47-H47</f>
        <v>360</v>
      </c>
      <c r="O47" s="70">
        <f aca="true" t="shared" si="10" ref="O47:O52">N47/H47</f>
        <v>0.014669328878203823</v>
      </c>
      <c r="P47" s="26"/>
      <c r="Q47" s="26"/>
    </row>
    <row r="48" spans="1:17" ht="15">
      <c r="A48" s="60"/>
      <c r="B48" s="2"/>
      <c r="C48" s="2" t="s">
        <v>38</v>
      </c>
      <c r="D48" s="69">
        <v>3990</v>
      </c>
      <c r="E48" s="1">
        <v>256</v>
      </c>
      <c r="F48" s="1">
        <v>8478</v>
      </c>
      <c r="G48" s="1">
        <v>6447</v>
      </c>
      <c r="H48" s="3">
        <v>19171</v>
      </c>
      <c r="I48" s="69">
        <v>4110</v>
      </c>
      <c r="J48" s="1">
        <v>256</v>
      </c>
      <c r="K48" s="1">
        <v>8478</v>
      </c>
      <c r="L48" s="1">
        <v>6447</v>
      </c>
      <c r="M48" s="32">
        <f t="shared" si="8"/>
        <v>19291</v>
      </c>
      <c r="N48" s="69">
        <f t="shared" si="9"/>
        <v>120</v>
      </c>
      <c r="O48" s="70">
        <f t="shared" si="10"/>
        <v>0.0062594543842261745</v>
      </c>
      <c r="P48" s="26"/>
      <c r="Q48" s="26"/>
    </row>
    <row r="49" spans="1:17" ht="15">
      <c r="A49" s="60"/>
      <c r="B49" s="2"/>
      <c r="C49" s="2" t="s">
        <v>39</v>
      </c>
      <c r="D49" s="69">
        <v>15630</v>
      </c>
      <c r="E49" s="1">
        <v>256</v>
      </c>
      <c r="F49" s="1">
        <v>8478</v>
      </c>
      <c r="G49" s="1">
        <v>6447</v>
      </c>
      <c r="H49" s="3">
        <v>30811</v>
      </c>
      <c r="I49" s="69">
        <v>16590</v>
      </c>
      <c r="J49" s="1">
        <v>256</v>
      </c>
      <c r="K49" s="1">
        <v>8478</v>
      </c>
      <c r="L49" s="1">
        <v>6447</v>
      </c>
      <c r="M49" s="32">
        <f t="shared" si="8"/>
        <v>31771</v>
      </c>
      <c r="N49" s="69">
        <f t="shared" si="9"/>
        <v>960</v>
      </c>
      <c r="O49" s="70">
        <f t="shared" si="10"/>
        <v>0.031157703417610594</v>
      </c>
      <c r="P49" s="26"/>
      <c r="Q49" s="26"/>
    </row>
    <row r="50" spans="1:17" ht="15">
      <c r="A50" s="60"/>
      <c r="B50" s="2"/>
      <c r="C50" s="2" t="s">
        <v>40</v>
      </c>
      <c r="D50" s="69">
        <v>9750</v>
      </c>
      <c r="E50" s="1">
        <v>256</v>
      </c>
      <c r="F50" s="1">
        <v>8478</v>
      </c>
      <c r="G50" s="1">
        <v>6447</v>
      </c>
      <c r="H50" s="3">
        <v>24931</v>
      </c>
      <c r="I50" s="69">
        <v>10350</v>
      </c>
      <c r="J50" s="1">
        <v>256</v>
      </c>
      <c r="K50" s="1">
        <v>8478</v>
      </c>
      <c r="L50" s="1">
        <v>6447</v>
      </c>
      <c r="M50" s="32">
        <f t="shared" si="8"/>
        <v>25531</v>
      </c>
      <c r="N50" s="69">
        <f t="shared" si="9"/>
        <v>600</v>
      </c>
      <c r="O50" s="70">
        <f t="shared" si="10"/>
        <v>0.024066423328386346</v>
      </c>
      <c r="P50" s="26"/>
      <c r="Q50" s="26"/>
    </row>
    <row r="51" spans="1:17" ht="15">
      <c r="A51" s="60"/>
      <c r="B51" s="2"/>
      <c r="C51" s="2" t="s">
        <v>41</v>
      </c>
      <c r="D51" s="69">
        <v>14010</v>
      </c>
      <c r="E51" s="1">
        <v>256</v>
      </c>
      <c r="F51" s="1">
        <v>8478</v>
      </c>
      <c r="G51" s="1">
        <v>6447</v>
      </c>
      <c r="H51" s="3">
        <v>29191</v>
      </c>
      <c r="I51" s="69">
        <v>14430</v>
      </c>
      <c r="J51" s="1">
        <v>256</v>
      </c>
      <c r="K51" s="1">
        <v>8478</v>
      </c>
      <c r="L51" s="1">
        <v>6447</v>
      </c>
      <c r="M51" s="32">
        <f t="shared" si="8"/>
        <v>29611</v>
      </c>
      <c r="N51" s="69">
        <f t="shared" si="9"/>
        <v>420</v>
      </c>
      <c r="O51" s="70">
        <f t="shared" si="10"/>
        <v>0.014387996300229524</v>
      </c>
      <c r="P51" s="26"/>
      <c r="Q51" s="26"/>
    </row>
    <row r="52" spans="1:17" ht="15">
      <c r="A52" s="60"/>
      <c r="B52" s="2"/>
      <c r="C52" s="2" t="s">
        <v>42</v>
      </c>
      <c r="D52" s="69">
        <v>12750</v>
      </c>
      <c r="E52" s="1">
        <v>256</v>
      </c>
      <c r="F52" s="1">
        <v>8478</v>
      </c>
      <c r="G52" s="1">
        <v>6447</v>
      </c>
      <c r="H52" s="3">
        <v>27931</v>
      </c>
      <c r="I52" s="69">
        <v>13800</v>
      </c>
      <c r="J52" s="1">
        <v>256</v>
      </c>
      <c r="K52" s="1">
        <v>8478</v>
      </c>
      <c r="L52" s="1">
        <v>6447</v>
      </c>
      <c r="M52" s="32">
        <f t="shared" si="8"/>
        <v>28981</v>
      </c>
      <c r="N52" s="69">
        <f t="shared" si="9"/>
        <v>1050</v>
      </c>
      <c r="O52" s="70">
        <f t="shared" si="10"/>
        <v>0.03759263900325803</v>
      </c>
      <c r="P52" s="26"/>
      <c r="Q52" s="26"/>
    </row>
    <row r="53" spans="1:17" ht="15">
      <c r="A53" s="60"/>
      <c r="B53" s="2"/>
      <c r="C53" s="2" t="s">
        <v>43</v>
      </c>
      <c r="D53" s="69">
        <v>12750</v>
      </c>
      <c r="E53" s="1">
        <v>256</v>
      </c>
      <c r="F53" s="1">
        <v>8478</v>
      </c>
      <c r="G53" s="1">
        <v>6447</v>
      </c>
      <c r="H53" s="3">
        <v>27931</v>
      </c>
      <c r="I53" s="69">
        <v>12750</v>
      </c>
      <c r="J53" s="1">
        <v>256</v>
      </c>
      <c r="K53" s="1">
        <v>8478</v>
      </c>
      <c r="L53" s="1">
        <v>6447</v>
      </c>
      <c r="M53" s="32">
        <v>27931</v>
      </c>
      <c r="N53" s="69">
        <v>0</v>
      </c>
      <c r="O53" s="70">
        <v>0</v>
      </c>
      <c r="P53" s="26"/>
      <c r="Q53" s="26"/>
    </row>
    <row r="54" spans="1:17" ht="15">
      <c r="A54" s="60"/>
      <c r="B54" s="2"/>
      <c r="C54" s="2" t="s">
        <v>44</v>
      </c>
      <c r="D54" s="61">
        <v>2392</v>
      </c>
      <c r="E54" s="62">
        <v>256</v>
      </c>
      <c r="F54" s="62">
        <v>8478</v>
      </c>
      <c r="G54" s="62">
        <v>6447</v>
      </c>
      <c r="H54" s="63">
        <v>17573</v>
      </c>
      <c r="I54" s="61">
        <v>2464</v>
      </c>
      <c r="J54" s="62">
        <v>256</v>
      </c>
      <c r="K54" s="62">
        <v>8478</v>
      </c>
      <c r="L54" s="62">
        <v>6447</v>
      </c>
      <c r="M54" s="39">
        <f>I54+J54+K54+L54</f>
        <v>17645</v>
      </c>
      <c r="N54" s="61">
        <f>M54-H54</f>
        <v>72</v>
      </c>
      <c r="O54" s="64">
        <f>N54/H54</f>
        <v>0.0040971945598361125</v>
      </c>
      <c r="P54" s="26"/>
      <c r="Q54" s="26"/>
    </row>
    <row r="55" spans="1:17" ht="15">
      <c r="A55" s="65"/>
      <c r="B55" s="66" t="s">
        <v>45</v>
      </c>
      <c r="C55" s="66"/>
      <c r="D55" s="69"/>
      <c r="E55" s="1"/>
      <c r="F55" s="1"/>
      <c r="G55" s="1"/>
      <c r="H55" s="3"/>
      <c r="I55" s="69"/>
      <c r="J55" s="1"/>
      <c r="K55" s="1"/>
      <c r="L55" s="1"/>
      <c r="M55" s="32"/>
      <c r="N55" s="69" t="s">
        <v>36</v>
      </c>
      <c r="O55" s="70" t="s">
        <v>36</v>
      </c>
      <c r="P55" s="26"/>
      <c r="Q55" s="26"/>
    </row>
    <row r="56" spans="1:17" ht="15">
      <c r="A56" s="60"/>
      <c r="B56" s="2"/>
      <c r="C56" s="2" t="s">
        <v>46</v>
      </c>
      <c r="D56" s="69">
        <v>26485</v>
      </c>
      <c r="E56" s="1">
        <v>256</v>
      </c>
      <c r="F56" s="1">
        <v>8478</v>
      </c>
      <c r="G56" s="1">
        <v>6447</v>
      </c>
      <c r="H56" s="3">
        <f>SUM(D56:G56)</f>
        <v>41666</v>
      </c>
      <c r="I56" s="69">
        <v>28207</v>
      </c>
      <c r="J56" s="1">
        <v>256</v>
      </c>
      <c r="K56" s="1">
        <v>8478</v>
      </c>
      <c r="L56" s="1">
        <v>6447</v>
      </c>
      <c r="M56" s="32">
        <f>I56+J56+K56+L56</f>
        <v>43388</v>
      </c>
      <c r="N56" s="69">
        <f>M56-H56</f>
        <v>1722</v>
      </c>
      <c r="O56" s="70">
        <f>N56/H56</f>
        <v>0.04132866125858014</v>
      </c>
      <c r="P56" s="26"/>
      <c r="Q56" s="26"/>
    </row>
    <row r="57" spans="1:17" ht="15">
      <c r="A57" s="60"/>
      <c r="B57" s="2"/>
      <c r="C57" s="2" t="s">
        <v>47</v>
      </c>
      <c r="D57" s="69">
        <v>22291</v>
      </c>
      <c r="E57" s="1">
        <v>256</v>
      </c>
      <c r="F57" s="1">
        <v>8478</v>
      </c>
      <c r="G57" s="1">
        <v>6447</v>
      </c>
      <c r="H57" s="3">
        <f>SUM(D57:G57)</f>
        <v>37472</v>
      </c>
      <c r="I57" s="69">
        <v>24297</v>
      </c>
      <c r="J57" s="1">
        <v>256</v>
      </c>
      <c r="K57" s="1">
        <v>8478</v>
      </c>
      <c r="L57" s="1">
        <v>6447</v>
      </c>
      <c r="M57" s="32">
        <f>I57+J57+K57+L57</f>
        <v>39478</v>
      </c>
      <c r="N57" s="69">
        <f>M57-H57</f>
        <v>2006</v>
      </c>
      <c r="O57" s="70">
        <f>N57/H57</f>
        <v>0.0535333048676345</v>
      </c>
      <c r="P57" s="26"/>
      <c r="Q57" s="26"/>
    </row>
    <row r="58" spans="1:17" ht="15">
      <c r="A58" s="60"/>
      <c r="B58" s="2"/>
      <c r="C58" s="2" t="s">
        <v>48</v>
      </c>
      <c r="D58" s="71">
        <v>11220</v>
      </c>
      <c r="E58" s="51">
        <v>256</v>
      </c>
      <c r="F58" s="1">
        <v>8478</v>
      </c>
      <c r="G58" s="1">
        <v>6447</v>
      </c>
      <c r="H58" s="3">
        <f>SUM(D58:G58)</f>
        <v>26401</v>
      </c>
      <c r="I58" s="71">
        <v>11400</v>
      </c>
      <c r="J58" s="51">
        <v>256</v>
      </c>
      <c r="K58" s="1">
        <v>8478</v>
      </c>
      <c r="L58" s="1">
        <v>6447</v>
      </c>
      <c r="M58" s="32">
        <f>I58+J58+K58+L58</f>
        <v>26581</v>
      </c>
      <c r="N58" s="69">
        <f>M58-H58</f>
        <v>180</v>
      </c>
      <c r="O58" s="70">
        <f>N58/H58</f>
        <v>0.006817923563501383</v>
      </c>
      <c r="P58" s="26"/>
      <c r="Q58" s="26"/>
    </row>
    <row r="59" spans="1:17" ht="15">
      <c r="A59" s="60"/>
      <c r="B59" s="2"/>
      <c r="C59" s="2" t="s">
        <v>49</v>
      </c>
      <c r="D59" s="69">
        <v>12750</v>
      </c>
      <c r="E59" s="51">
        <v>256</v>
      </c>
      <c r="F59" s="1">
        <v>8478</v>
      </c>
      <c r="G59" s="1">
        <v>6447</v>
      </c>
      <c r="H59" s="3">
        <f>SUM(D59:G59)</f>
        <v>27931</v>
      </c>
      <c r="I59" s="71">
        <v>13800</v>
      </c>
      <c r="J59" s="51">
        <v>256</v>
      </c>
      <c r="K59" s="1">
        <v>8478</v>
      </c>
      <c r="L59" s="1">
        <v>6447</v>
      </c>
      <c r="M59" s="32">
        <f>I59+J59+K59+L59</f>
        <v>28981</v>
      </c>
      <c r="N59" s="69">
        <f>M59-H59</f>
        <v>1050</v>
      </c>
      <c r="O59" s="70">
        <f>N59/H59</f>
        <v>0.03759263900325803</v>
      </c>
      <c r="P59" s="26"/>
      <c r="Q59" s="26"/>
    </row>
    <row r="60" spans="1:17" ht="15.75" thickBot="1">
      <c r="A60" s="72"/>
      <c r="B60" s="73"/>
      <c r="C60" s="73" t="s">
        <v>50</v>
      </c>
      <c r="D60" s="74">
        <v>17928</v>
      </c>
      <c r="E60" s="50">
        <v>256</v>
      </c>
      <c r="F60" s="50">
        <v>8478</v>
      </c>
      <c r="G60" s="50">
        <v>6447</v>
      </c>
      <c r="H60" s="75">
        <v>33109</v>
      </c>
      <c r="I60" s="74">
        <v>19542</v>
      </c>
      <c r="J60" s="50">
        <v>256</v>
      </c>
      <c r="K60" s="50">
        <v>8478</v>
      </c>
      <c r="L60" s="50">
        <v>6447</v>
      </c>
      <c r="M60" s="59">
        <f>I60+J60+K60+L60</f>
        <v>34723</v>
      </c>
      <c r="N60" s="74">
        <f>M60-H60</f>
        <v>1614</v>
      </c>
      <c r="O60" s="76">
        <f>N60/H60</f>
        <v>0.04874807454166541</v>
      </c>
      <c r="P60" s="26"/>
      <c r="Q60" s="26"/>
    </row>
    <row r="61" spans="1:17" ht="13.5" customHeight="1">
      <c r="A61" s="2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1"/>
      <c r="Q61" s="4"/>
    </row>
    <row r="62" spans="1:17" ht="13.5" customHeight="1">
      <c r="A62" s="5"/>
      <c r="B62" s="86" t="s">
        <v>51</v>
      </c>
      <c r="C62" s="81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8"/>
    </row>
    <row r="63" spans="1:17" ht="13.5" customHeight="1">
      <c r="A63" s="2"/>
      <c r="B63" s="82"/>
      <c r="C63" s="160" t="s">
        <v>67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9"/>
      <c r="Q63" s="10"/>
    </row>
    <row r="64" spans="1:17" ht="13.5" customHeight="1">
      <c r="A64" s="2"/>
      <c r="B64" s="82"/>
      <c r="C64" s="162" t="s">
        <v>59</v>
      </c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9"/>
      <c r="Q64" s="10"/>
    </row>
    <row r="65" spans="1:17" ht="25.5" customHeight="1">
      <c r="A65" s="6"/>
      <c r="B65" s="83"/>
      <c r="C65" s="169" t="s">
        <v>68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79"/>
      <c r="Q65" s="79"/>
    </row>
    <row r="66" spans="1:17" ht="13.5" customHeight="1">
      <c r="A66" s="6"/>
      <c r="B66" s="83"/>
      <c r="C66" s="163" t="s">
        <v>60</v>
      </c>
      <c r="D66" s="164"/>
      <c r="E66" s="164"/>
      <c r="F66" s="164"/>
      <c r="G66" s="164"/>
      <c r="H66" s="164"/>
      <c r="I66" s="165"/>
      <c r="J66" s="164"/>
      <c r="K66" s="164"/>
      <c r="L66" s="164"/>
      <c r="M66" s="164"/>
      <c r="N66" s="164"/>
      <c r="O66" s="165"/>
      <c r="P66" s="11"/>
      <c r="Q66" s="12"/>
    </row>
    <row r="67" spans="1:17" ht="13.5" customHeight="1">
      <c r="A67" s="2"/>
      <c r="B67" s="82"/>
      <c r="C67" s="162" t="s">
        <v>62</v>
      </c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9"/>
      <c r="Q67" s="10"/>
    </row>
    <row r="69" ht="15">
      <c r="C69" s="80"/>
    </row>
  </sheetData>
  <sheetProtection/>
  <mergeCells count="3">
    <mergeCell ref="D4:H4"/>
    <mergeCell ref="I4:M4"/>
    <mergeCell ref="C65:O65"/>
  </mergeCells>
  <printOptions horizontalCentered="1"/>
  <pageMargins left="0.5" right="0.5" top="0.5" bottom="0.5" header="0.22" footer="0.01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zoomScalePageLayoutView="0" workbookViewId="0" topLeftCell="A1">
      <selection activeCell="O1" sqref="O1"/>
    </sheetView>
  </sheetViews>
  <sheetFormatPr defaultColWidth="9.140625" defaultRowHeight="15"/>
  <cols>
    <col min="1" max="1" width="2.00390625" style="98" customWidth="1"/>
    <col min="2" max="2" width="2.28125" style="98" customWidth="1"/>
    <col min="3" max="3" width="33.7109375" style="98" customWidth="1"/>
    <col min="4" max="7" width="9.140625" style="98" customWidth="1"/>
    <col min="8" max="8" width="9.140625" style="102" customWidth="1"/>
    <col min="9" max="12" width="9.140625" style="98" customWidth="1"/>
    <col min="13" max="13" width="9.140625" style="102" customWidth="1"/>
    <col min="14" max="14" width="9.140625" style="98" customWidth="1"/>
    <col min="15" max="15" width="9.140625" style="102" customWidth="1"/>
    <col min="16" max="24" width="8.8515625" style="97" customWidth="1"/>
    <col min="25" max="16384" width="9.140625" style="98" customWidth="1"/>
  </cols>
  <sheetData>
    <row r="1" spans="1:24" s="17" customFormat="1" ht="15.75">
      <c r="A1" s="136" t="s">
        <v>63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6"/>
      <c r="Q1" s="16"/>
      <c r="R1" s="16"/>
      <c r="S1" s="16"/>
      <c r="T1" s="16"/>
      <c r="U1" s="16"/>
      <c r="V1" s="16"/>
      <c r="W1" s="16"/>
      <c r="X1" s="16"/>
    </row>
    <row r="2" spans="1:24" s="17" customFormat="1" ht="15.75">
      <c r="A2" s="136" t="s">
        <v>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6"/>
      <c r="Q2" s="16"/>
      <c r="R2" s="16"/>
      <c r="S2" s="16"/>
      <c r="T2" s="16"/>
      <c r="U2" s="16"/>
      <c r="V2" s="16"/>
      <c r="W2" s="16"/>
      <c r="X2" s="16"/>
    </row>
    <row r="3" spans="1:24" s="14" customFormat="1" ht="15.75" thickBot="1">
      <c r="A3" s="103"/>
      <c r="B3" s="103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71"/>
      <c r="O3" s="171"/>
      <c r="P3" s="13"/>
      <c r="Q3" s="13"/>
      <c r="R3" s="13"/>
      <c r="S3" s="13"/>
      <c r="T3" s="13"/>
      <c r="U3" s="13"/>
      <c r="V3" s="13"/>
      <c r="W3" s="13"/>
      <c r="X3" s="13"/>
    </row>
    <row r="4" spans="1:24" s="14" customFormat="1" ht="19.5" customHeight="1">
      <c r="A4" s="172"/>
      <c r="B4" s="173"/>
      <c r="C4" s="173"/>
      <c r="D4" s="178" t="s">
        <v>1</v>
      </c>
      <c r="E4" s="179"/>
      <c r="F4" s="179"/>
      <c r="G4" s="179"/>
      <c r="H4" s="179"/>
      <c r="I4" s="178" t="s">
        <v>56</v>
      </c>
      <c r="J4" s="179"/>
      <c r="K4" s="179"/>
      <c r="L4" s="179"/>
      <c r="M4" s="179"/>
      <c r="N4" s="184" t="s">
        <v>2</v>
      </c>
      <c r="O4" s="183" t="s">
        <v>3</v>
      </c>
      <c r="P4" s="13"/>
      <c r="Q4" s="13"/>
      <c r="R4" s="13"/>
      <c r="S4" s="13"/>
      <c r="T4" s="13"/>
      <c r="U4" s="13"/>
      <c r="V4" s="13"/>
      <c r="W4" s="13"/>
      <c r="X4" s="13"/>
    </row>
    <row r="5" spans="1:24" s="14" customFormat="1" ht="19.5" customHeight="1" thickBot="1">
      <c r="A5" s="174" t="s">
        <v>57</v>
      </c>
      <c r="B5" s="175"/>
      <c r="C5" s="175"/>
      <c r="D5" s="180" t="s">
        <v>5</v>
      </c>
      <c r="E5" s="181" t="s">
        <v>70</v>
      </c>
      <c r="F5" s="181" t="s">
        <v>71</v>
      </c>
      <c r="G5" s="181" t="s">
        <v>72</v>
      </c>
      <c r="H5" s="182" t="s">
        <v>4</v>
      </c>
      <c r="I5" s="180" t="s">
        <v>5</v>
      </c>
      <c r="J5" s="181" t="s">
        <v>70</v>
      </c>
      <c r="K5" s="181" t="s">
        <v>71</v>
      </c>
      <c r="L5" s="181" t="s">
        <v>72</v>
      </c>
      <c r="M5" s="182" t="s">
        <v>4</v>
      </c>
      <c r="N5" s="185" t="s">
        <v>0</v>
      </c>
      <c r="O5" s="177" t="s">
        <v>0</v>
      </c>
      <c r="P5" s="13"/>
      <c r="Q5" s="13"/>
      <c r="R5" s="13"/>
      <c r="S5" s="13"/>
      <c r="T5" s="13"/>
      <c r="U5" s="13"/>
      <c r="V5" s="13"/>
      <c r="W5" s="13"/>
      <c r="X5" s="13"/>
    </row>
    <row r="6" spans="1:15" ht="15" customHeight="1">
      <c r="A6" s="151" t="s">
        <v>6</v>
      </c>
      <c r="B6" s="152"/>
      <c r="C6" s="152"/>
      <c r="D6" s="152"/>
      <c r="E6" s="152"/>
      <c r="F6" s="152"/>
      <c r="G6" s="152"/>
      <c r="H6" s="153"/>
      <c r="I6" s="152"/>
      <c r="J6" s="152"/>
      <c r="K6" s="152"/>
      <c r="L6" s="152"/>
      <c r="M6" s="153"/>
      <c r="N6" s="152"/>
      <c r="O6" s="154"/>
    </row>
    <row r="7" spans="1:15" ht="15" customHeight="1">
      <c r="A7" s="105"/>
      <c r="B7" s="106" t="s">
        <v>7</v>
      </c>
      <c r="C7" s="106"/>
      <c r="D7" s="105"/>
      <c r="E7" s="106"/>
      <c r="F7" s="106"/>
      <c r="G7" s="106"/>
      <c r="H7" s="121"/>
      <c r="I7" s="105"/>
      <c r="J7" s="106"/>
      <c r="K7" s="106"/>
      <c r="L7" s="106"/>
      <c r="M7" s="121"/>
      <c r="N7" s="105"/>
      <c r="O7" s="121"/>
    </row>
    <row r="8" spans="1:15" ht="15" customHeight="1">
      <c r="A8" s="105"/>
      <c r="B8" s="106"/>
      <c r="C8" s="106" t="s">
        <v>8</v>
      </c>
      <c r="D8" s="107">
        <v>26700</v>
      </c>
      <c r="E8" s="19">
        <v>1486</v>
      </c>
      <c r="F8" s="19">
        <v>10378</v>
      </c>
      <c r="G8" s="108">
        <v>6447</v>
      </c>
      <c r="H8" s="109">
        <v>45011</v>
      </c>
      <c r="I8" s="107">
        <v>28000</v>
      </c>
      <c r="J8" s="19">
        <v>1493</v>
      </c>
      <c r="K8" s="19">
        <v>10792</v>
      </c>
      <c r="L8" s="108">
        <v>6447</v>
      </c>
      <c r="M8" s="109">
        <f>I8+J8+K8+L8</f>
        <v>46732</v>
      </c>
      <c r="N8" s="107">
        <f>M8-H8</f>
        <v>1721</v>
      </c>
      <c r="O8" s="110">
        <f>N8/H8</f>
        <v>0.03823509808713425</v>
      </c>
    </row>
    <row r="9" spans="1:15" ht="15" customHeight="1">
      <c r="A9" s="105"/>
      <c r="B9" s="106"/>
      <c r="C9" s="106" t="s">
        <v>9</v>
      </c>
      <c r="D9" s="107">
        <v>26950</v>
      </c>
      <c r="E9" s="19">
        <v>1486</v>
      </c>
      <c r="F9" s="19">
        <v>10378</v>
      </c>
      <c r="G9" s="108">
        <v>6447</v>
      </c>
      <c r="H9" s="109">
        <v>45261</v>
      </c>
      <c r="I9" s="107">
        <v>28300</v>
      </c>
      <c r="J9" s="19">
        <v>1493</v>
      </c>
      <c r="K9" s="19">
        <v>10792</v>
      </c>
      <c r="L9" s="108">
        <v>6447</v>
      </c>
      <c r="M9" s="109">
        <f>I9+J9+K9+L9</f>
        <v>47032</v>
      </c>
      <c r="N9" s="107">
        <f>M9-H9</f>
        <v>1771</v>
      </c>
      <c r="O9" s="110">
        <f>N9/H9</f>
        <v>0.03912860961976094</v>
      </c>
    </row>
    <row r="10" spans="1:15" ht="15" customHeight="1">
      <c r="A10" s="105"/>
      <c r="B10" s="106"/>
      <c r="C10" s="106" t="s">
        <v>10</v>
      </c>
      <c r="D10" s="107">
        <v>29000</v>
      </c>
      <c r="E10" s="19">
        <v>1486</v>
      </c>
      <c r="F10" s="19">
        <v>10378</v>
      </c>
      <c r="G10" s="108">
        <v>6447</v>
      </c>
      <c r="H10" s="109">
        <v>47311</v>
      </c>
      <c r="I10" s="107">
        <v>30400</v>
      </c>
      <c r="J10" s="19">
        <v>1493</v>
      </c>
      <c r="K10" s="19">
        <v>10792</v>
      </c>
      <c r="L10" s="108">
        <v>6447</v>
      </c>
      <c r="M10" s="109">
        <f>I10+J10+K10+L10</f>
        <v>49132</v>
      </c>
      <c r="N10" s="107">
        <f>M10-H10</f>
        <v>1821</v>
      </c>
      <c r="O10" s="110">
        <f>N10/H10</f>
        <v>0.038489991756673926</v>
      </c>
    </row>
    <row r="11" spans="1:16" ht="15" customHeight="1">
      <c r="A11" s="105"/>
      <c r="B11" s="106"/>
      <c r="C11" s="106" t="s">
        <v>11</v>
      </c>
      <c r="D11" s="111">
        <v>30020</v>
      </c>
      <c r="E11" s="19">
        <v>1486</v>
      </c>
      <c r="F11" s="112">
        <v>10378</v>
      </c>
      <c r="G11" s="113">
        <v>6447</v>
      </c>
      <c r="H11" s="114">
        <v>48331</v>
      </c>
      <c r="I11" s="111">
        <v>31500</v>
      </c>
      <c r="J11" s="112">
        <v>1493</v>
      </c>
      <c r="K11" s="19">
        <v>10792</v>
      </c>
      <c r="L11" s="113">
        <v>6447</v>
      </c>
      <c r="M11" s="114">
        <f>I11+J11+K11+L11</f>
        <v>50232</v>
      </c>
      <c r="N11" s="111">
        <f>M11-H11</f>
        <v>1901</v>
      </c>
      <c r="O11" s="115">
        <f>N11/H11</f>
        <v>0.03933293331402206</v>
      </c>
      <c r="P11" s="99"/>
    </row>
    <row r="12" spans="1:15" ht="15" customHeight="1">
      <c r="A12" s="116"/>
      <c r="B12" s="117" t="s">
        <v>12</v>
      </c>
      <c r="C12" s="117"/>
      <c r="D12" s="107"/>
      <c r="E12" s="118"/>
      <c r="F12" s="19"/>
      <c r="G12" s="108"/>
      <c r="H12" s="109"/>
      <c r="I12" s="107"/>
      <c r="J12" s="19"/>
      <c r="K12" s="118"/>
      <c r="L12" s="108"/>
      <c r="M12" s="109"/>
      <c r="N12" s="107"/>
      <c r="O12" s="110"/>
    </row>
    <row r="13" spans="1:15" ht="15" customHeight="1">
      <c r="A13" s="105"/>
      <c r="B13" s="106"/>
      <c r="C13" s="106" t="s">
        <v>8</v>
      </c>
      <c r="D13" s="107">
        <v>23346</v>
      </c>
      <c r="E13" s="19">
        <v>1495</v>
      </c>
      <c r="F13" s="19">
        <v>8478</v>
      </c>
      <c r="G13" s="108">
        <v>6447</v>
      </c>
      <c r="H13" s="109">
        <v>39766</v>
      </c>
      <c r="I13" s="107">
        <v>24048</v>
      </c>
      <c r="J13" s="19">
        <v>1502</v>
      </c>
      <c r="K13" s="19">
        <v>8478</v>
      </c>
      <c r="L13" s="108">
        <v>6447</v>
      </c>
      <c r="M13" s="109">
        <f aca="true" t="shared" si="0" ref="M13:M19">I13+J13+K13+L13</f>
        <v>40475</v>
      </c>
      <c r="N13" s="107">
        <f aca="true" t="shared" si="1" ref="N13:N18">M13-H13</f>
        <v>709</v>
      </c>
      <c r="O13" s="110">
        <f aca="true" t="shared" si="2" ref="O13:O18">N13/H13</f>
        <v>0.017829301413267617</v>
      </c>
    </row>
    <row r="14" spans="1:15" ht="15" customHeight="1">
      <c r="A14" s="105"/>
      <c r="B14" s="106"/>
      <c r="C14" s="106" t="s">
        <v>9</v>
      </c>
      <c r="D14" s="107">
        <v>23616</v>
      </c>
      <c r="E14" s="19">
        <v>1495</v>
      </c>
      <c r="F14" s="19">
        <v>8478</v>
      </c>
      <c r="G14" s="108">
        <v>6447</v>
      </c>
      <c r="H14" s="109">
        <v>40036</v>
      </c>
      <c r="I14" s="107">
        <v>24318</v>
      </c>
      <c r="J14" s="19">
        <v>1502</v>
      </c>
      <c r="K14" s="19">
        <v>8478</v>
      </c>
      <c r="L14" s="108">
        <v>6447</v>
      </c>
      <c r="M14" s="109">
        <f t="shared" si="0"/>
        <v>40745</v>
      </c>
      <c r="N14" s="107">
        <f t="shared" si="1"/>
        <v>709</v>
      </c>
      <c r="O14" s="110">
        <f t="shared" si="2"/>
        <v>0.017709061844340093</v>
      </c>
    </row>
    <row r="15" spans="1:15" ht="15" customHeight="1">
      <c r="A15" s="105"/>
      <c r="B15" s="106"/>
      <c r="C15" s="106" t="s">
        <v>10</v>
      </c>
      <c r="D15" s="107">
        <v>25488</v>
      </c>
      <c r="E15" s="19">
        <v>1495</v>
      </c>
      <c r="F15" s="19">
        <v>8478</v>
      </c>
      <c r="G15" s="108">
        <v>6447</v>
      </c>
      <c r="H15" s="109">
        <v>41908</v>
      </c>
      <c r="I15" s="107">
        <v>26244</v>
      </c>
      <c r="J15" s="19">
        <v>1502</v>
      </c>
      <c r="K15" s="19">
        <v>8478</v>
      </c>
      <c r="L15" s="108">
        <v>6447</v>
      </c>
      <c r="M15" s="109">
        <f t="shared" si="0"/>
        <v>42671</v>
      </c>
      <c r="N15" s="107">
        <f t="shared" si="1"/>
        <v>763</v>
      </c>
      <c r="O15" s="110">
        <f t="shared" si="2"/>
        <v>0.018206547675861412</v>
      </c>
    </row>
    <row r="16" spans="1:15" ht="15" customHeight="1">
      <c r="A16" s="105"/>
      <c r="B16" s="106"/>
      <c r="C16" s="106" t="s">
        <v>13</v>
      </c>
      <c r="D16" s="107">
        <v>26226</v>
      </c>
      <c r="E16" s="19">
        <v>1495</v>
      </c>
      <c r="F16" s="19">
        <v>8478</v>
      </c>
      <c r="G16" s="108">
        <v>6447</v>
      </c>
      <c r="H16" s="109">
        <v>42646</v>
      </c>
      <c r="I16" s="107">
        <v>27018</v>
      </c>
      <c r="J16" s="19">
        <v>1502</v>
      </c>
      <c r="K16" s="19">
        <v>8478</v>
      </c>
      <c r="L16" s="108">
        <v>6447</v>
      </c>
      <c r="M16" s="109">
        <f t="shared" si="0"/>
        <v>43445</v>
      </c>
      <c r="N16" s="107">
        <f t="shared" si="1"/>
        <v>799</v>
      </c>
      <c r="O16" s="110">
        <f t="shared" si="2"/>
        <v>0.018735637574450126</v>
      </c>
    </row>
    <row r="17" spans="1:15" ht="15" customHeight="1">
      <c r="A17" s="105"/>
      <c r="B17" s="106"/>
      <c r="C17" s="106" t="s">
        <v>52</v>
      </c>
      <c r="D17" s="107">
        <v>26640</v>
      </c>
      <c r="E17" s="19">
        <v>1495</v>
      </c>
      <c r="F17" s="19">
        <v>8478</v>
      </c>
      <c r="G17" s="108">
        <v>6447</v>
      </c>
      <c r="H17" s="109">
        <v>43060</v>
      </c>
      <c r="I17" s="107">
        <v>27432</v>
      </c>
      <c r="J17" s="19">
        <v>1502</v>
      </c>
      <c r="K17" s="19">
        <v>8478</v>
      </c>
      <c r="L17" s="108">
        <v>6447</v>
      </c>
      <c r="M17" s="109">
        <f t="shared" si="0"/>
        <v>43859</v>
      </c>
      <c r="N17" s="107">
        <f t="shared" si="1"/>
        <v>799</v>
      </c>
      <c r="O17" s="110">
        <f t="shared" si="2"/>
        <v>0.018555503947979564</v>
      </c>
    </row>
    <row r="18" spans="1:15" ht="15" customHeight="1">
      <c r="A18" s="105"/>
      <c r="B18" s="106"/>
      <c r="C18" s="106" t="s">
        <v>53</v>
      </c>
      <c r="D18" s="107">
        <v>31626</v>
      </c>
      <c r="E18" s="19">
        <v>1495</v>
      </c>
      <c r="F18" s="19">
        <v>8478</v>
      </c>
      <c r="G18" s="108">
        <v>6447</v>
      </c>
      <c r="H18" s="109">
        <v>48046</v>
      </c>
      <c r="I18" s="107">
        <v>33930</v>
      </c>
      <c r="J18" s="19">
        <v>1502</v>
      </c>
      <c r="K18" s="19">
        <v>8478</v>
      </c>
      <c r="L18" s="108">
        <v>6447</v>
      </c>
      <c r="M18" s="109">
        <f t="shared" si="0"/>
        <v>50357</v>
      </c>
      <c r="N18" s="107">
        <f t="shared" si="1"/>
        <v>2311</v>
      </c>
      <c r="O18" s="110">
        <f t="shared" si="2"/>
        <v>0.04809973775132165</v>
      </c>
    </row>
    <row r="19" spans="1:15" ht="15" customHeight="1">
      <c r="A19" s="105"/>
      <c r="B19" s="106"/>
      <c r="C19" s="24" t="s">
        <v>16</v>
      </c>
      <c r="D19" s="137" t="s">
        <v>17</v>
      </c>
      <c r="E19" s="138" t="s">
        <v>17</v>
      </c>
      <c r="F19" s="138" t="s">
        <v>17</v>
      </c>
      <c r="G19" s="138" t="s">
        <v>17</v>
      </c>
      <c r="H19" s="139" t="s">
        <v>17</v>
      </c>
      <c r="I19" s="107">
        <v>35000</v>
      </c>
      <c r="J19" s="19">
        <v>1502</v>
      </c>
      <c r="K19" s="19">
        <v>8478</v>
      </c>
      <c r="L19" s="108">
        <v>6447</v>
      </c>
      <c r="M19" s="109">
        <f t="shared" si="0"/>
        <v>51427</v>
      </c>
      <c r="N19" s="140" t="s">
        <v>17</v>
      </c>
      <c r="O19" s="139" t="s">
        <v>17</v>
      </c>
    </row>
    <row r="20" spans="1:15" ht="15" customHeight="1">
      <c r="A20" s="143" t="s">
        <v>18</v>
      </c>
      <c r="B20" s="141"/>
      <c r="C20" s="141"/>
      <c r="D20" s="142"/>
      <c r="E20" s="142"/>
      <c r="F20" s="142"/>
      <c r="G20" s="142"/>
      <c r="H20" s="142"/>
      <c r="I20" s="142"/>
      <c r="J20" s="142"/>
      <c r="K20" s="141"/>
      <c r="L20" s="142"/>
      <c r="M20" s="145"/>
      <c r="N20" s="142"/>
      <c r="O20" s="144"/>
    </row>
    <row r="21" spans="1:15" ht="15" customHeight="1">
      <c r="A21" s="105"/>
      <c r="B21" s="106" t="s">
        <v>7</v>
      </c>
      <c r="C21" s="106"/>
      <c r="D21" s="120"/>
      <c r="E21" s="108"/>
      <c r="F21" s="108"/>
      <c r="G21" s="108"/>
      <c r="H21" s="109"/>
      <c r="I21" s="120"/>
      <c r="J21" s="108"/>
      <c r="K21" s="106"/>
      <c r="L21" s="108"/>
      <c r="M21" s="119"/>
      <c r="N21" s="120"/>
      <c r="O21" s="121"/>
    </row>
    <row r="22" spans="1:15" ht="15" customHeight="1">
      <c r="A22" s="105"/>
      <c r="B22" s="106"/>
      <c r="C22" s="106" t="s">
        <v>19</v>
      </c>
      <c r="D22" s="107">
        <v>15600</v>
      </c>
      <c r="E22" s="19">
        <v>1147</v>
      </c>
      <c r="F22" s="19">
        <v>7490</v>
      </c>
      <c r="G22" s="108">
        <v>6447</v>
      </c>
      <c r="H22" s="109">
        <v>30684</v>
      </c>
      <c r="I22" s="107">
        <v>15920</v>
      </c>
      <c r="J22" s="19">
        <v>1147</v>
      </c>
      <c r="K22" s="19">
        <v>7698</v>
      </c>
      <c r="L22" s="108">
        <v>6447</v>
      </c>
      <c r="M22" s="109">
        <f>I22+J22+K22+L22</f>
        <v>31212</v>
      </c>
      <c r="N22" s="107">
        <f>M22-H22</f>
        <v>528</v>
      </c>
      <c r="O22" s="110">
        <f>N22/H22</f>
        <v>0.017207665232694565</v>
      </c>
    </row>
    <row r="23" spans="1:15" ht="15" customHeight="1">
      <c r="A23" s="105"/>
      <c r="B23" s="106"/>
      <c r="C23" s="106" t="s">
        <v>20</v>
      </c>
      <c r="D23" s="120">
        <v>15820</v>
      </c>
      <c r="E23" s="19">
        <v>1147</v>
      </c>
      <c r="F23" s="19">
        <v>7490</v>
      </c>
      <c r="G23" s="108">
        <v>6447</v>
      </c>
      <c r="H23" s="109">
        <v>30904</v>
      </c>
      <c r="I23" s="107">
        <v>16140</v>
      </c>
      <c r="J23" s="19">
        <v>1147</v>
      </c>
      <c r="K23" s="19">
        <v>7698</v>
      </c>
      <c r="L23" s="108">
        <v>6447</v>
      </c>
      <c r="M23" s="109">
        <f>I23+J23+K23+L23</f>
        <v>31432</v>
      </c>
      <c r="N23" s="107">
        <f>M23-H23</f>
        <v>528</v>
      </c>
      <c r="O23" s="110">
        <f>N23/H23</f>
        <v>0.017085166968677193</v>
      </c>
    </row>
    <row r="24" spans="1:15" ht="15" customHeight="1">
      <c r="A24" s="105"/>
      <c r="B24" s="106"/>
      <c r="C24" s="106" t="s">
        <v>21</v>
      </c>
      <c r="D24" s="120">
        <v>16120</v>
      </c>
      <c r="E24" s="19">
        <v>1147</v>
      </c>
      <c r="F24" s="19">
        <v>7490</v>
      </c>
      <c r="G24" s="108">
        <v>6447</v>
      </c>
      <c r="H24" s="109">
        <v>31204</v>
      </c>
      <c r="I24" s="107">
        <v>16440</v>
      </c>
      <c r="J24" s="19">
        <v>1147</v>
      </c>
      <c r="K24" s="19">
        <v>7698</v>
      </c>
      <c r="L24" s="108">
        <v>6447</v>
      </c>
      <c r="M24" s="109">
        <f>I24+J24+K24+L24</f>
        <v>31732</v>
      </c>
      <c r="N24" s="107">
        <f>M24-H24</f>
        <v>528</v>
      </c>
      <c r="O24" s="110">
        <f>N24/H24</f>
        <v>0.016920907575951803</v>
      </c>
    </row>
    <row r="25" spans="1:15" ht="15" customHeight="1">
      <c r="A25" s="105"/>
      <c r="B25" s="106"/>
      <c r="C25" s="106" t="s">
        <v>22</v>
      </c>
      <c r="D25" s="122">
        <v>16120</v>
      </c>
      <c r="E25" s="112">
        <v>1147</v>
      </c>
      <c r="F25" s="112">
        <v>7490</v>
      </c>
      <c r="G25" s="113">
        <v>6447</v>
      </c>
      <c r="H25" s="114">
        <v>31204</v>
      </c>
      <c r="I25" s="111">
        <v>16440</v>
      </c>
      <c r="J25" s="112">
        <v>1147</v>
      </c>
      <c r="K25" s="19">
        <v>7698</v>
      </c>
      <c r="L25" s="113">
        <v>6447</v>
      </c>
      <c r="M25" s="114">
        <f>I25+J25+K25+L25</f>
        <v>31732</v>
      </c>
      <c r="N25" s="111">
        <f>M25-H25</f>
        <v>528</v>
      </c>
      <c r="O25" s="115">
        <f>N25/H25</f>
        <v>0.016920907575951803</v>
      </c>
    </row>
    <row r="26" spans="1:15" ht="15" customHeight="1">
      <c r="A26" s="116"/>
      <c r="B26" s="117" t="s">
        <v>12</v>
      </c>
      <c r="C26" s="117"/>
      <c r="D26" s="120"/>
      <c r="E26" s="19"/>
      <c r="F26" s="108"/>
      <c r="G26" s="108"/>
      <c r="H26" s="109"/>
      <c r="I26" s="107"/>
      <c r="J26" s="19"/>
      <c r="K26" s="118"/>
      <c r="L26" s="108"/>
      <c r="M26" s="109"/>
      <c r="N26" s="107"/>
      <c r="O26" s="110"/>
    </row>
    <row r="27" spans="1:15" ht="15" customHeight="1">
      <c r="A27" s="105"/>
      <c r="B27" s="106"/>
      <c r="C27" s="106" t="s">
        <v>23</v>
      </c>
      <c r="D27" s="120">
        <v>17140</v>
      </c>
      <c r="E27" s="19">
        <v>1147</v>
      </c>
      <c r="F27" s="19">
        <v>8478</v>
      </c>
      <c r="G27" s="108">
        <v>6447</v>
      </c>
      <c r="H27" s="109">
        <v>33212</v>
      </c>
      <c r="I27" s="107">
        <v>17480</v>
      </c>
      <c r="J27" s="19">
        <v>1147</v>
      </c>
      <c r="K27" s="19">
        <v>8478</v>
      </c>
      <c r="L27" s="108">
        <v>6447</v>
      </c>
      <c r="M27" s="109">
        <f>I27+J27+K27+L27</f>
        <v>33552</v>
      </c>
      <c r="N27" s="107">
        <f>M27-H27</f>
        <v>340</v>
      </c>
      <c r="O27" s="110">
        <f>N27/H27</f>
        <v>0.01023726363964832</v>
      </c>
    </row>
    <row r="28" spans="1:15" ht="15" customHeight="1">
      <c r="A28" s="105"/>
      <c r="B28" s="106"/>
      <c r="C28" s="106" t="s">
        <v>24</v>
      </c>
      <c r="D28" s="120">
        <v>18360</v>
      </c>
      <c r="E28" s="19">
        <v>1147</v>
      </c>
      <c r="F28" s="19">
        <v>8478</v>
      </c>
      <c r="G28" s="108">
        <v>6447</v>
      </c>
      <c r="H28" s="109">
        <v>34432</v>
      </c>
      <c r="I28" s="107">
        <v>18720</v>
      </c>
      <c r="J28" s="19">
        <v>1147</v>
      </c>
      <c r="K28" s="19">
        <v>8478</v>
      </c>
      <c r="L28" s="108">
        <v>6447</v>
      </c>
      <c r="M28" s="109">
        <f>I28+J28+K28+L28</f>
        <v>34792</v>
      </c>
      <c r="N28" s="107">
        <f>M28-H28</f>
        <v>360</v>
      </c>
      <c r="O28" s="110">
        <f>N28/H28</f>
        <v>0.010455390334572491</v>
      </c>
    </row>
    <row r="29" spans="1:15" ht="15" customHeight="1">
      <c r="A29" s="105"/>
      <c r="B29" s="106"/>
      <c r="C29" s="106" t="s">
        <v>25</v>
      </c>
      <c r="D29" s="120">
        <v>18360</v>
      </c>
      <c r="E29" s="19">
        <v>1147</v>
      </c>
      <c r="F29" s="19">
        <v>8478</v>
      </c>
      <c r="G29" s="108">
        <v>6447</v>
      </c>
      <c r="H29" s="109">
        <v>34432</v>
      </c>
      <c r="I29" s="107">
        <v>18720</v>
      </c>
      <c r="J29" s="19">
        <v>1147</v>
      </c>
      <c r="K29" s="19">
        <v>8478</v>
      </c>
      <c r="L29" s="108">
        <v>6447</v>
      </c>
      <c r="M29" s="109">
        <f>I29+J29+K29+L29</f>
        <v>34792</v>
      </c>
      <c r="N29" s="107">
        <f>M29-H29</f>
        <v>360</v>
      </c>
      <c r="O29" s="110">
        <f>N29/H29</f>
        <v>0.010455390334572491</v>
      </c>
    </row>
    <row r="30" spans="1:15" ht="15" customHeight="1">
      <c r="A30" s="105"/>
      <c r="B30" s="106"/>
      <c r="C30" s="106" t="s">
        <v>26</v>
      </c>
      <c r="D30" s="120">
        <v>18360</v>
      </c>
      <c r="E30" s="19">
        <v>1147</v>
      </c>
      <c r="F30" s="19">
        <v>8478</v>
      </c>
      <c r="G30" s="108">
        <v>6447</v>
      </c>
      <c r="H30" s="109">
        <v>34432</v>
      </c>
      <c r="I30" s="107">
        <v>18720</v>
      </c>
      <c r="J30" s="19">
        <v>1147</v>
      </c>
      <c r="K30" s="19">
        <v>8478</v>
      </c>
      <c r="L30" s="108">
        <v>6447</v>
      </c>
      <c r="M30" s="109">
        <f>I30+J30+K30+L30</f>
        <v>34792</v>
      </c>
      <c r="N30" s="107">
        <f>M30-H30</f>
        <v>360</v>
      </c>
      <c r="O30" s="110">
        <f>N30/H30</f>
        <v>0.010455390334572491</v>
      </c>
    </row>
    <row r="31" spans="1:20" ht="15" customHeight="1">
      <c r="A31" s="143" t="s">
        <v>66</v>
      </c>
      <c r="B31" s="141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5"/>
      <c r="N31" s="142"/>
      <c r="O31" s="144"/>
      <c r="T31" s="100"/>
    </row>
    <row r="32" spans="1:15" ht="15" customHeight="1">
      <c r="A32" s="105"/>
      <c r="B32" s="106" t="s">
        <v>7</v>
      </c>
      <c r="C32" s="106"/>
      <c r="D32" s="120"/>
      <c r="E32" s="108"/>
      <c r="F32" s="108"/>
      <c r="G32" s="108"/>
      <c r="H32" s="109"/>
      <c r="I32" s="120"/>
      <c r="J32" s="108"/>
      <c r="K32" s="108"/>
      <c r="L32" s="108"/>
      <c r="M32" s="119"/>
      <c r="N32" s="120"/>
      <c r="O32" s="121"/>
    </row>
    <row r="33" spans="1:16" ht="15" customHeight="1">
      <c r="A33" s="105"/>
      <c r="B33" s="106"/>
      <c r="C33" s="106" t="s">
        <v>27</v>
      </c>
      <c r="D33" s="107">
        <v>18744</v>
      </c>
      <c r="E33" s="19">
        <v>830</v>
      </c>
      <c r="F33" s="19">
        <v>9140</v>
      </c>
      <c r="G33" s="108">
        <v>6447</v>
      </c>
      <c r="H33" s="109">
        <v>35161</v>
      </c>
      <c r="I33" s="107">
        <v>19128</v>
      </c>
      <c r="J33" s="19">
        <f>E33+52.58</f>
        <v>882.58</v>
      </c>
      <c r="K33" s="19">
        <v>9590</v>
      </c>
      <c r="L33" s="108">
        <v>6447</v>
      </c>
      <c r="M33" s="109">
        <f>I33+J33+K33+L33</f>
        <v>36047.58</v>
      </c>
      <c r="N33" s="107">
        <f>M33-H33</f>
        <v>886.5800000000017</v>
      </c>
      <c r="O33" s="110">
        <f>N33/H33</f>
        <v>0.025214868746622727</v>
      </c>
      <c r="P33" s="101"/>
    </row>
    <row r="34" spans="1:16" ht="15" customHeight="1">
      <c r="A34" s="105"/>
      <c r="B34" s="106"/>
      <c r="C34" s="106" t="s">
        <v>28</v>
      </c>
      <c r="D34" s="111">
        <v>18744</v>
      </c>
      <c r="E34" s="112">
        <v>830</v>
      </c>
      <c r="F34" s="112">
        <v>9140</v>
      </c>
      <c r="G34" s="113">
        <v>6447</v>
      </c>
      <c r="H34" s="114">
        <v>35161</v>
      </c>
      <c r="I34" s="111">
        <v>19128</v>
      </c>
      <c r="J34" s="112">
        <f>E34+52.58</f>
        <v>882.58</v>
      </c>
      <c r="K34" s="112">
        <v>9590</v>
      </c>
      <c r="L34" s="113">
        <v>6447</v>
      </c>
      <c r="M34" s="114">
        <f>I34+J34+K34+L34</f>
        <v>36047.58</v>
      </c>
      <c r="N34" s="111">
        <f>M34-H34</f>
        <v>886.5800000000017</v>
      </c>
      <c r="O34" s="115">
        <f>N34/H34</f>
        <v>0.025214868746622727</v>
      </c>
      <c r="P34" s="101"/>
    </row>
    <row r="35" spans="1:16" ht="15" customHeight="1">
      <c r="A35" s="116"/>
      <c r="B35" s="117" t="s">
        <v>12</v>
      </c>
      <c r="C35" s="117"/>
      <c r="D35" s="107"/>
      <c r="E35" s="19"/>
      <c r="F35" s="108"/>
      <c r="G35" s="108"/>
      <c r="H35" s="109"/>
      <c r="I35" s="107"/>
      <c r="J35" s="19"/>
      <c r="K35" s="108"/>
      <c r="L35" s="108"/>
      <c r="M35" s="109"/>
      <c r="N35" s="107"/>
      <c r="O35" s="110"/>
      <c r="P35" s="101"/>
    </row>
    <row r="36" spans="1:16" ht="15" customHeight="1">
      <c r="A36" s="105"/>
      <c r="B36" s="106"/>
      <c r="C36" s="106" t="s">
        <v>29</v>
      </c>
      <c r="D36" s="107">
        <v>18990</v>
      </c>
      <c r="E36" s="19">
        <v>830</v>
      </c>
      <c r="F36" s="19">
        <v>8478</v>
      </c>
      <c r="G36" s="108">
        <v>6447</v>
      </c>
      <c r="H36" s="109">
        <f aca="true" t="shared" si="3" ref="H36:H42">D36+E36+F36+G36</f>
        <v>34745</v>
      </c>
      <c r="I36" s="107">
        <v>18990</v>
      </c>
      <c r="J36" s="19">
        <f aca="true" t="shared" si="4" ref="J36:J42">E36+52.58</f>
        <v>882.58</v>
      </c>
      <c r="K36" s="19">
        <v>8478</v>
      </c>
      <c r="L36" s="108">
        <v>6447</v>
      </c>
      <c r="M36" s="109">
        <f aca="true" t="shared" si="5" ref="M36:M42">I36+J36+K36+L36</f>
        <v>34797.58</v>
      </c>
      <c r="N36" s="107">
        <f aca="true" t="shared" si="6" ref="N36:N42">M36-H36</f>
        <v>52.580000000001746</v>
      </c>
      <c r="O36" s="110">
        <f aca="true" t="shared" si="7" ref="O36:O42">N36/H36</f>
        <v>0.001513311267808368</v>
      </c>
      <c r="P36" s="101"/>
    </row>
    <row r="37" spans="1:16" ht="15" customHeight="1">
      <c r="A37" s="105"/>
      <c r="B37" s="106"/>
      <c r="C37" s="24" t="s">
        <v>30</v>
      </c>
      <c r="D37" s="107">
        <v>20268</v>
      </c>
      <c r="E37" s="19">
        <v>830</v>
      </c>
      <c r="F37" s="19">
        <v>8478</v>
      </c>
      <c r="G37" s="108">
        <v>6447</v>
      </c>
      <c r="H37" s="109">
        <f t="shared" si="3"/>
        <v>36023</v>
      </c>
      <c r="I37" s="107">
        <v>20268</v>
      </c>
      <c r="J37" s="19">
        <f t="shared" si="4"/>
        <v>882.58</v>
      </c>
      <c r="K37" s="19">
        <v>8478</v>
      </c>
      <c r="L37" s="108">
        <v>6447</v>
      </c>
      <c r="M37" s="109">
        <f t="shared" si="5"/>
        <v>36075.58</v>
      </c>
      <c r="N37" s="107">
        <f t="shared" si="6"/>
        <v>52.580000000001746</v>
      </c>
      <c r="O37" s="110">
        <f t="shared" si="7"/>
        <v>0.0014596230186270367</v>
      </c>
      <c r="P37" s="101"/>
    </row>
    <row r="38" spans="1:16" ht="15" customHeight="1">
      <c r="A38" s="105"/>
      <c r="B38" s="106"/>
      <c r="C38" s="24" t="s">
        <v>10</v>
      </c>
      <c r="D38" s="107">
        <v>20268</v>
      </c>
      <c r="E38" s="19">
        <v>830</v>
      </c>
      <c r="F38" s="19">
        <v>8478</v>
      </c>
      <c r="G38" s="108">
        <v>6447</v>
      </c>
      <c r="H38" s="109">
        <f t="shared" si="3"/>
        <v>36023</v>
      </c>
      <c r="I38" s="107">
        <v>20268</v>
      </c>
      <c r="J38" s="19">
        <f t="shared" si="4"/>
        <v>882.58</v>
      </c>
      <c r="K38" s="19">
        <v>8478</v>
      </c>
      <c r="L38" s="108">
        <v>6447</v>
      </c>
      <c r="M38" s="109">
        <f t="shared" si="5"/>
        <v>36075.58</v>
      </c>
      <c r="N38" s="107">
        <f t="shared" si="6"/>
        <v>52.580000000001746</v>
      </c>
      <c r="O38" s="110">
        <f t="shared" si="7"/>
        <v>0.0014596230186270367</v>
      </c>
      <c r="P38" s="101"/>
    </row>
    <row r="39" spans="1:16" ht="15" customHeight="1">
      <c r="A39" s="105"/>
      <c r="B39" s="106"/>
      <c r="C39" s="106" t="s">
        <v>31</v>
      </c>
      <c r="D39" s="107">
        <v>20268</v>
      </c>
      <c r="E39" s="19">
        <v>830</v>
      </c>
      <c r="F39" s="19">
        <v>8478</v>
      </c>
      <c r="G39" s="108">
        <v>6447</v>
      </c>
      <c r="H39" s="109">
        <f t="shared" si="3"/>
        <v>36023</v>
      </c>
      <c r="I39" s="107">
        <v>20268</v>
      </c>
      <c r="J39" s="19">
        <f t="shared" si="4"/>
        <v>882.58</v>
      </c>
      <c r="K39" s="19">
        <v>8478</v>
      </c>
      <c r="L39" s="108">
        <v>6447</v>
      </c>
      <c r="M39" s="109">
        <f t="shared" si="5"/>
        <v>36075.58</v>
      </c>
      <c r="N39" s="107">
        <f t="shared" si="6"/>
        <v>52.580000000001746</v>
      </c>
      <c r="O39" s="110">
        <f t="shared" si="7"/>
        <v>0.0014596230186270367</v>
      </c>
      <c r="P39" s="101"/>
    </row>
    <row r="40" spans="1:16" ht="15" customHeight="1">
      <c r="A40" s="105"/>
      <c r="B40" s="106"/>
      <c r="C40" s="106" t="s">
        <v>32</v>
      </c>
      <c r="D40" s="107">
        <v>20268</v>
      </c>
      <c r="E40" s="19">
        <v>830</v>
      </c>
      <c r="F40" s="19">
        <v>8478</v>
      </c>
      <c r="G40" s="108">
        <v>6447</v>
      </c>
      <c r="H40" s="109">
        <f t="shared" si="3"/>
        <v>36023</v>
      </c>
      <c r="I40" s="107">
        <v>20268</v>
      </c>
      <c r="J40" s="19">
        <f t="shared" si="4"/>
        <v>882.58</v>
      </c>
      <c r="K40" s="19">
        <v>8478</v>
      </c>
      <c r="L40" s="108">
        <v>6447</v>
      </c>
      <c r="M40" s="109">
        <f t="shared" si="5"/>
        <v>36075.58</v>
      </c>
      <c r="N40" s="107">
        <f t="shared" si="6"/>
        <v>52.580000000001746</v>
      </c>
      <c r="O40" s="110">
        <f t="shared" si="7"/>
        <v>0.0014596230186270367</v>
      </c>
      <c r="P40" s="101"/>
    </row>
    <row r="41" spans="1:16" ht="15" customHeight="1">
      <c r="A41" s="105"/>
      <c r="B41" s="106"/>
      <c r="C41" s="106" t="s">
        <v>33</v>
      </c>
      <c r="D41" s="107">
        <v>20268</v>
      </c>
      <c r="E41" s="19">
        <v>830</v>
      </c>
      <c r="F41" s="19">
        <v>8478</v>
      </c>
      <c r="G41" s="108">
        <v>6447</v>
      </c>
      <c r="H41" s="109">
        <f t="shared" si="3"/>
        <v>36023</v>
      </c>
      <c r="I41" s="107">
        <v>20268</v>
      </c>
      <c r="J41" s="19">
        <f t="shared" si="4"/>
        <v>882.58</v>
      </c>
      <c r="K41" s="19">
        <v>8478</v>
      </c>
      <c r="L41" s="108">
        <v>6447</v>
      </c>
      <c r="M41" s="109">
        <f t="shared" si="5"/>
        <v>36075.58</v>
      </c>
      <c r="N41" s="107">
        <f t="shared" si="6"/>
        <v>52.580000000001746</v>
      </c>
      <c r="O41" s="110">
        <f t="shared" si="7"/>
        <v>0.0014596230186270367</v>
      </c>
      <c r="P41" s="101"/>
    </row>
    <row r="42" spans="1:16" ht="15" customHeight="1">
      <c r="A42" s="105"/>
      <c r="B42" s="106"/>
      <c r="C42" s="106" t="s">
        <v>34</v>
      </c>
      <c r="D42" s="107">
        <v>20628</v>
      </c>
      <c r="E42" s="19">
        <v>830</v>
      </c>
      <c r="F42" s="19">
        <v>8478</v>
      </c>
      <c r="G42" s="108">
        <v>6447</v>
      </c>
      <c r="H42" s="109">
        <f t="shared" si="3"/>
        <v>36383</v>
      </c>
      <c r="I42" s="107">
        <v>20628</v>
      </c>
      <c r="J42" s="19">
        <f t="shared" si="4"/>
        <v>882.58</v>
      </c>
      <c r="K42" s="19">
        <v>8478</v>
      </c>
      <c r="L42" s="108">
        <v>6447</v>
      </c>
      <c r="M42" s="109">
        <f t="shared" si="5"/>
        <v>36435.58</v>
      </c>
      <c r="N42" s="107">
        <f t="shared" si="6"/>
        <v>52.580000000001746</v>
      </c>
      <c r="O42" s="110">
        <f t="shared" si="7"/>
        <v>0.0014451804414149945</v>
      </c>
      <c r="P42" s="101"/>
    </row>
    <row r="43" spans="1:16" ht="15" customHeight="1">
      <c r="A43" s="143" t="s">
        <v>61</v>
      </c>
      <c r="B43" s="141"/>
      <c r="C43" s="141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4"/>
      <c r="P43" s="101"/>
    </row>
    <row r="44" spans="1:24" s="17" customFormat="1" ht="15" customHeight="1">
      <c r="A44" s="127"/>
      <c r="B44" s="24" t="s">
        <v>7</v>
      </c>
      <c r="C44" s="24"/>
      <c r="D44" s="107"/>
      <c r="E44" s="19"/>
      <c r="F44" s="19"/>
      <c r="G44" s="19"/>
      <c r="H44" s="131"/>
      <c r="I44" s="107"/>
      <c r="J44" s="19"/>
      <c r="K44" s="19"/>
      <c r="L44" s="19"/>
      <c r="M44" s="146"/>
      <c r="N44" s="107"/>
      <c r="O44" s="110"/>
      <c r="P44" s="15"/>
      <c r="Q44" s="16"/>
      <c r="R44" s="16"/>
      <c r="S44" s="16"/>
      <c r="T44" s="16"/>
      <c r="U44" s="16"/>
      <c r="V44" s="16"/>
      <c r="W44" s="16"/>
      <c r="X44" s="16"/>
    </row>
    <row r="45" spans="1:24" s="17" customFormat="1" ht="15" customHeight="1">
      <c r="A45" s="127"/>
      <c r="B45" s="24"/>
      <c r="C45" s="24" t="s">
        <v>35</v>
      </c>
      <c r="D45" s="111">
        <v>24570</v>
      </c>
      <c r="E45" s="112">
        <v>256</v>
      </c>
      <c r="F45" s="112">
        <v>8478</v>
      </c>
      <c r="G45" s="112">
        <v>6447</v>
      </c>
      <c r="H45" s="128">
        <v>39751</v>
      </c>
      <c r="I45" s="111">
        <v>24570</v>
      </c>
      <c r="J45" s="112">
        <v>256</v>
      </c>
      <c r="K45" s="112">
        <v>8478</v>
      </c>
      <c r="L45" s="112">
        <v>6447</v>
      </c>
      <c r="M45" s="114">
        <f>I45+J45+K45+L45</f>
        <v>39751</v>
      </c>
      <c r="N45" s="111">
        <f>M45-H45</f>
        <v>0</v>
      </c>
      <c r="O45" s="115">
        <f>N45/H45</f>
        <v>0</v>
      </c>
      <c r="P45" s="15"/>
      <c r="Q45" s="16"/>
      <c r="R45" s="16"/>
      <c r="S45" s="16"/>
      <c r="T45" s="16"/>
      <c r="U45" s="16"/>
      <c r="V45" s="16"/>
      <c r="W45" s="16"/>
      <c r="X45" s="16"/>
    </row>
    <row r="46" spans="1:24" s="17" customFormat="1" ht="15" customHeight="1">
      <c r="A46" s="129"/>
      <c r="B46" s="130" t="s">
        <v>12</v>
      </c>
      <c r="C46" s="130"/>
      <c r="D46" s="107"/>
      <c r="E46" s="19"/>
      <c r="F46" s="19"/>
      <c r="G46" s="19"/>
      <c r="H46" s="131"/>
      <c r="I46" s="107"/>
      <c r="J46" s="19"/>
      <c r="K46" s="19"/>
      <c r="L46" s="118"/>
      <c r="M46" s="109"/>
      <c r="N46" s="107" t="s">
        <v>36</v>
      </c>
      <c r="O46" s="110" t="s">
        <v>36</v>
      </c>
      <c r="P46" s="15"/>
      <c r="Q46" s="16"/>
      <c r="R46" s="16"/>
      <c r="S46" s="16"/>
      <c r="T46" s="16"/>
      <c r="U46" s="16"/>
      <c r="V46" s="16"/>
      <c r="W46" s="16"/>
      <c r="X46" s="16"/>
    </row>
    <row r="47" spans="1:24" s="17" customFormat="1" ht="15" customHeight="1">
      <c r="A47" s="127"/>
      <c r="B47" s="24"/>
      <c r="C47" s="24" t="s">
        <v>37</v>
      </c>
      <c r="D47" s="107">
        <v>20220</v>
      </c>
      <c r="E47" s="19">
        <v>256</v>
      </c>
      <c r="F47" s="19">
        <v>8478</v>
      </c>
      <c r="G47" s="19">
        <v>6447</v>
      </c>
      <c r="H47" s="131">
        <v>35401</v>
      </c>
      <c r="I47" s="107">
        <v>21030</v>
      </c>
      <c r="J47" s="19">
        <v>256</v>
      </c>
      <c r="K47" s="19">
        <v>8478</v>
      </c>
      <c r="L47" s="19">
        <v>6447</v>
      </c>
      <c r="M47" s="109">
        <f aca="true" t="shared" si="8" ref="M47:M53">I47+J47+K47+L47</f>
        <v>36211</v>
      </c>
      <c r="N47" s="107">
        <f aca="true" t="shared" si="9" ref="N47:N53">M47-H47</f>
        <v>810</v>
      </c>
      <c r="O47" s="110">
        <f aca="true" t="shared" si="10" ref="O47:O53">N47/H47</f>
        <v>0.022880709584475016</v>
      </c>
      <c r="P47" s="15"/>
      <c r="Q47" s="16"/>
      <c r="R47" s="16"/>
      <c r="S47" s="16"/>
      <c r="T47" s="16"/>
      <c r="U47" s="16"/>
      <c r="V47" s="16"/>
      <c r="W47" s="16"/>
      <c r="X47" s="16"/>
    </row>
    <row r="48" spans="1:24" s="17" customFormat="1" ht="15" customHeight="1">
      <c r="A48" s="127"/>
      <c r="B48" s="24"/>
      <c r="C48" s="24" t="s">
        <v>38</v>
      </c>
      <c r="D48" s="107">
        <v>17850</v>
      </c>
      <c r="E48" s="19">
        <v>256</v>
      </c>
      <c r="F48" s="19">
        <v>8478</v>
      </c>
      <c r="G48" s="19">
        <v>6447</v>
      </c>
      <c r="H48" s="131">
        <v>33031</v>
      </c>
      <c r="I48" s="107">
        <v>18030</v>
      </c>
      <c r="J48" s="19">
        <v>256</v>
      </c>
      <c r="K48" s="19">
        <v>8478</v>
      </c>
      <c r="L48" s="19">
        <v>6447</v>
      </c>
      <c r="M48" s="109">
        <f t="shared" si="8"/>
        <v>33211</v>
      </c>
      <c r="N48" s="107">
        <f t="shared" si="9"/>
        <v>180</v>
      </c>
      <c r="O48" s="110">
        <f t="shared" si="10"/>
        <v>0.00544942629650934</v>
      </c>
      <c r="P48" s="15"/>
      <c r="Q48" s="16"/>
      <c r="R48" s="16"/>
      <c r="S48" s="16"/>
      <c r="T48" s="16"/>
      <c r="U48" s="16"/>
      <c r="V48" s="16"/>
      <c r="W48" s="16"/>
      <c r="X48" s="16"/>
    </row>
    <row r="49" spans="1:24" s="17" customFormat="1" ht="15" customHeight="1">
      <c r="A49" s="127"/>
      <c r="B49" s="24"/>
      <c r="C49" s="24" t="s">
        <v>39</v>
      </c>
      <c r="D49" s="107">
        <v>28230</v>
      </c>
      <c r="E49" s="19">
        <v>256</v>
      </c>
      <c r="F49" s="19">
        <v>8478</v>
      </c>
      <c r="G49" s="19">
        <v>6447</v>
      </c>
      <c r="H49" s="131">
        <v>43411</v>
      </c>
      <c r="I49" s="107">
        <v>29910</v>
      </c>
      <c r="J49" s="19">
        <v>256</v>
      </c>
      <c r="K49" s="19">
        <v>8478</v>
      </c>
      <c r="L49" s="19">
        <v>6447</v>
      </c>
      <c r="M49" s="109">
        <f t="shared" si="8"/>
        <v>45091</v>
      </c>
      <c r="N49" s="107">
        <f t="shared" si="9"/>
        <v>1680</v>
      </c>
      <c r="O49" s="110">
        <f t="shared" si="10"/>
        <v>0.038699868696874064</v>
      </c>
      <c r="P49" s="15"/>
      <c r="Q49" s="16"/>
      <c r="R49" s="16"/>
      <c r="S49" s="16"/>
      <c r="T49" s="16"/>
      <c r="U49" s="16"/>
      <c r="V49" s="16"/>
      <c r="W49" s="16"/>
      <c r="X49" s="16"/>
    </row>
    <row r="50" spans="1:24" s="17" customFormat="1" ht="15" customHeight="1">
      <c r="A50" s="127"/>
      <c r="B50" s="24"/>
      <c r="C50" s="24" t="s">
        <v>40</v>
      </c>
      <c r="D50" s="107">
        <v>26250</v>
      </c>
      <c r="E50" s="19">
        <v>256</v>
      </c>
      <c r="F50" s="19">
        <v>8478</v>
      </c>
      <c r="G50" s="19">
        <v>6447</v>
      </c>
      <c r="H50" s="131">
        <v>41431</v>
      </c>
      <c r="I50" s="107">
        <v>27840</v>
      </c>
      <c r="J50" s="19">
        <v>256</v>
      </c>
      <c r="K50" s="19">
        <v>8478</v>
      </c>
      <c r="L50" s="19">
        <v>6447</v>
      </c>
      <c r="M50" s="109">
        <f t="shared" si="8"/>
        <v>43021</v>
      </c>
      <c r="N50" s="107">
        <f t="shared" si="9"/>
        <v>1590</v>
      </c>
      <c r="O50" s="110">
        <f t="shared" si="10"/>
        <v>0.03837706065506505</v>
      </c>
      <c r="P50" s="15"/>
      <c r="Q50" s="16"/>
      <c r="R50" s="16"/>
      <c r="S50" s="16"/>
      <c r="T50" s="16"/>
      <c r="U50" s="16"/>
      <c r="V50" s="16"/>
      <c r="W50" s="16"/>
      <c r="X50" s="16"/>
    </row>
    <row r="51" spans="1:24" s="17" customFormat="1" ht="15" customHeight="1">
      <c r="A51" s="127"/>
      <c r="B51" s="24"/>
      <c r="C51" s="24" t="s">
        <v>41</v>
      </c>
      <c r="D51" s="107">
        <v>27390</v>
      </c>
      <c r="E51" s="19">
        <v>256</v>
      </c>
      <c r="F51" s="19">
        <v>8478</v>
      </c>
      <c r="G51" s="19">
        <v>6447</v>
      </c>
      <c r="H51" s="131">
        <v>42571</v>
      </c>
      <c r="I51" s="107">
        <v>28200</v>
      </c>
      <c r="J51" s="19">
        <v>256</v>
      </c>
      <c r="K51" s="19">
        <v>8478</v>
      </c>
      <c r="L51" s="19">
        <v>6447</v>
      </c>
      <c r="M51" s="109">
        <f t="shared" si="8"/>
        <v>43381</v>
      </c>
      <c r="N51" s="107">
        <f t="shared" si="9"/>
        <v>810</v>
      </c>
      <c r="O51" s="110">
        <f t="shared" si="10"/>
        <v>0.019027037184938103</v>
      </c>
      <c r="P51" s="15"/>
      <c r="Q51" s="16"/>
      <c r="R51" s="16"/>
      <c r="S51" s="16"/>
      <c r="T51" s="16"/>
      <c r="U51" s="16"/>
      <c r="V51" s="16"/>
      <c r="W51" s="16"/>
      <c r="X51" s="16"/>
    </row>
    <row r="52" spans="1:24" s="17" customFormat="1" ht="15" customHeight="1">
      <c r="A52" s="127"/>
      <c r="B52" s="24"/>
      <c r="C52" s="24" t="s">
        <v>35</v>
      </c>
      <c r="D52" s="107">
        <v>29370</v>
      </c>
      <c r="E52" s="19">
        <v>256</v>
      </c>
      <c r="F52" s="19">
        <v>8478</v>
      </c>
      <c r="G52" s="19">
        <v>6447</v>
      </c>
      <c r="H52" s="131">
        <v>44551</v>
      </c>
      <c r="I52" s="107">
        <v>29370</v>
      </c>
      <c r="J52" s="19">
        <v>256</v>
      </c>
      <c r="K52" s="19">
        <v>8478</v>
      </c>
      <c r="L52" s="19">
        <v>6447</v>
      </c>
      <c r="M52" s="109">
        <f t="shared" si="8"/>
        <v>44551</v>
      </c>
      <c r="N52" s="107">
        <f t="shared" si="9"/>
        <v>0</v>
      </c>
      <c r="O52" s="110">
        <f t="shared" si="10"/>
        <v>0</v>
      </c>
      <c r="P52" s="15"/>
      <c r="Q52" s="16"/>
      <c r="R52" s="16"/>
      <c r="S52" s="16"/>
      <c r="T52" s="16"/>
      <c r="U52" s="16"/>
      <c r="V52" s="16"/>
      <c r="W52" s="16"/>
      <c r="X52" s="16"/>
    </row>
    <row r="53" spans="1:24" s="17" customFormat="1" ht="15" customHeight="1">
      <c r="A53" s="127"/>
      <c r="B53" s="24"/>
      <c r="C53" s="24" t="s">
        <v>44</v>
      </c>
      <c r="D53" s="107">
        <v>10710</v>
      </c>
      <c r="E53" s="19">
        <v>256</v>
      </c>
      <c r="F53" s="19">
        <v>8478</v>
      </c>
      <c r="G53" s="19">
        <v>6447</v>
      </c>
      <c r="H53" s="128">
        <v>25891</v>
      </c>
      <c r="I53" s="111">
        <v>10818</v>
      </c>
      <c r="J53" s="19">
        <v>256</v>
      </c>
      <c r="K53" s="19">
        <v>8478</v>
      </c>
      <c r="L53" s="112">
        <v>6447</v>
      </c>
      <c r="M53" s="114">
        <f t="shared" si="8"/>
        <v>25999</v>
      </c>
      <c r="N53" s="111">
        <f t="shared" si="9"/>
        <v>108</v>
      </c>
      <c r="O53" s="115">
        <f t="shared" si="10"/>
        <v>0.004171333668069986</v>
      </c>
      <c r="P53" s="15"/>
      <c r="Q53" s="16"/>
      <c r="R53" s="16"/>
      <c r="S53" s="16"/>
      <c r="T53" s="16"/>
      <c r="U53" s="16"/>
      <c r="V53" s="16"/>
      <c r="W53" s="16"/>
      <c r="X53" s="16"/>
    </row>
    <row r="54" spans="1:24" s="17" customFormat="1" ht="15" customHeight="1">
      <c r="A54" s="129"/>
      <c r="B54" s="130" t="s">
        <v>45</v>
      </c>
      <c r="C54" s="130"/>
      <c r="D54" s="132"/>
      <c r="E54" s="118"/>
      <c r="F54" s="118"/>
      <c r="G54" s="118"/>
      <c r="H54" s="131"/>
      <c r="I54" s="107"/>
      <c r="J54" s="118"/>
      <c r="K54" s="118"/>
      <c r="L54" s="19"/>
      <c r="M54" s="109"/>
      <c r="N54" s="107" t="s">
        <v>36</v>
      </c>
      <c r="O54" s="110" t="s">
        <v>36</v>
      </c>
      <c r="P54" s="15"/>
      <c r="Q54" s="16"/>
      <c r="R54" s="16"/>
      <c r="S54" s="16"/>
      <c r="T54" s="16"/>
      <c r="U54" s="16"/>
      <c r="V54" s="16"/>
      <c r="W54" s="16"/>
      <c r="X54" s="16"/>
    </row>
    <row r="55" spans="1:24" s="17" customFormat="1" ht="15" customHeight="1">
      <c r="A55" s="127"/>
      <c r="B55" s="24"/>
      <c r="C55" s="24" t="s">
        <v>54</v>
      </c>
      <c r="D55" s="107">
        <v>26485</v>
      </c>
      <c r="E55" s="19">
        <v>25082</v>
      </c>
      <c r="F55" s="19">
        <v>8478</v>
      </c>
      <c r="G55" s="19">
        <v>6447</v>
      </c>
      <c r="H55" s="131">
        <v>66492</v>
      </c>
      <c r="I55" s="107">
        <v>28207</v>
      </c>
      <c r="J55" s="19">
        <f>25571+256</f>
        <v>25827</v>
      </c>
      <c r="K55" s="19">
        <v>8478</v>
      </c>
      <c r="L55" s="19">
        <v>6447</v>
      </c>
      <c r="M55" s="109">
        <f>I55+J55+K55+L55</f>
        <v>68959</v>
      </c>
      <c r="N55" s="107">
        <f>M55-H55</f>
        <v>2467</v>
      </c>
      <c r="O55" s="110">
        <f>N55/H55</f>
        <v>0.037102207784395116</v>
      </c>
      <c r="P55" s="15"/>
      <c r="Q55" s="16"/>
      <c r="R55" s="16"/>
      <c r="S55" s="16"/>
      <c r="T55" s="16"/>
      <c r="U55" s="16"/>
      <c r="V55" s="16"/>
      <c r="W55" s="16"/>
      <c r="X55" s="16"/>
    </row>
    <row r="56" spans="1:24" s="17" customFormat="1" ht="15" customHeight="1">
      <c r="A56" s="127"/>
      <c r="B56" s="24"/>
      <c r="C56" s="24" t="s">
        <v>55</v>
      </c>
      <c r="D56" s="107">
        <v>22291</v>
      </c>
      <c r="E56" s="19">
        <v>25559</v>
      </c>
      <c r="F56" s="19">
        <v>8478</v>
      </c>
      <c r="G56" s="19">
        <v>6447</v>
      </c>
      <c r="H56" s="131">
        <v>62775</v>
      </c>
      <c r="I56" s="107">
        <v>24297</v>
      </c>
      <c r="J56" s="19">
        <f>25303+256</f>
        <v>25559</v>
      </c>
      <c r="K56" s="19">
        <v>8478</v>
      </c>
      <c r="L56" s="19">
        <v>6447</v>
      </c>
      <c r="M56" s="109">
        <f>I56+J56+K56+L56</f>
        <v>64781</v>
      </c>
      <c r="N56" s="107">
        <f>M56-H56</f>
        <v>2006</v>
      </c>
      <c r="O56" s="110">
        <f>N56/H56</f>
        <v>0.03195539625647153</v>
      </c>
      <c r="P56" s="15"/>
      <c r="Q56" s="16"/>
      <c r="R56" s="16"/>
      <c r="S56" s="16"/>
      <c r="T56" s="16"/>
      <c r="U56" s="16"/>
      <c r="V56" s="16"/>
      <c r="W56" s="16"/>
      <c r="X56" s="16"/>
    </row>
    <row r="57" spans="1:24" s="17" customFormat="1" ht="15" customHeight="1">
      <c r="A57" s="127"/>
      <c r="B57" s="24"/>
      <c r="C57" s="24" t="s">
        <v>48</v>
      </c>
      <c r="D57" s="107">
        <v>24600</v>
      </c>
      <c r="E57" s="19">
        <v>256</v>
      </c>
      <c r="F57" s="19">
        <v>8478</v>
      </c>
      <c r="G57" s="19">
        <v>6447</v>
      </c>
      <c r="H57" s="131">
        <v>39781</v>
      </c>
      <c r="I57" s="107">
        <v>24960</v>
      </c>
      <c r="J57" s="19">
        <v>256</v>
      </c>
      <c r="K57" s="19">
        <v>8478</v>
      </c>
      <c r="L57" s="19">
        <v>6447</v>
      </c>
      <c r="M57" s="109">
        <f>I57+J57+K57+L57</f>
        <v>40141</v>
      </c>
      <c r="N57" s="107">
        <f>M57-H57</f>
        <v>360</v>
      </c>
      <c r="O57" s="110">
        <f>N57/H57</f>
        <v>0.009049546265805284</v>
      </c>
      <c r="P57" s="15"/>
      <c r="Q57" s="16"/>
      <c r="R57" s="16"/>
      <c r="S57" s="16"/>
      <c r="T57" s="16"/>
      <c r="U57" s="16"/>
      <c r="V57" s="16"/>
      <c r="W57" s="16"/>
      <c r="X57" s="16"/>
    </row>
    <row r="58" spans="1:24" s="17" customFormat="1" ht="15" customHeight="1">
      <c r="A58" s="127"/>
      <c r="B58" s="24"/>
      <c r="C58" s="24" t="s">
        <v>49</v>
      </c>
      <c r="D58" s="107">
        <v>29370</v>
      </c>
      <c r="E58" s="19">
        <v>256</v>
      </c>
      <c r="F58" s="19">
        <v>8478</v>
      </c>
      <c r="G58" s="19">
        <v>6447</v>
      </c>
      <c r="H58" s="131">
        <v>44551</v>
      </c>
      <c r="I58" s="107">
        <v>29370</v>
      </c>
      <c r="J58" s="19">
        <v>256</v>
      </c>
      <c r="K58" s="19">
        <v>8478</v>
      </c>
      <c r="L58" s="19">
        <v>6447</v>
      </c>
      <c r="M58" s="109">
        <f>I58+J58+K58+L58</f>
        <v>44551</v>
      </c>
      <c r="N58" s="107">
        <f>M58-H58</f>
        <v>0</v>
      </c>
      <c r="O58" s="110">
        <f>N58/H58</f>
        <v>0</v>
      </c>
      <c r="P58" s="15"/>
      <c r="Q58" s="16"/>
      <c r="R58" s="16"/>
      <c r="S58" s="16"/>
      <c r="T58" s="16"/>
      <c r="U58" s="16"/>
      <c r="V58" s="16"/>
      <c r="W58" s="16"/>
      <c r="X58" s="16"/>
    </row>
    <row r="59" spans="1:24" s="17" customFormat="1" ht="15" customHeight="1" thickBot="1">
      <c r="A59" s="133"/>
      <c r="B59" s="134"/>
      <c r="C59" s="134" t="s">
        <v>50</v>
      </c>
      <c r="D59" s="125">
        <v>29982</v>
      </c>
      <c r="E59" s="123">
        <v>256</v>
      </c>
      <c r="F59" s="123">
        <v>8478</v>
      </c>
      <c r="G59" s="123">
        <v>6447</v>
      </c>
      <c r="H59" s="135">
        <v>45163</v>
      </c>
      <c r="I59" s="125">
        <v>32676</v>
      </c>
      <c r="J59" s="123">
        <v>256</v>
      </c>
      <c r="K59" s="123">
        <v>8478</v>
      </c>
      <c r="L59" s="123">
        <v>6447</v>
      </c>
      <c r="M59" s="124">
        <f>I59+J59+K59+L59</f>
        <v>47857</v>
      </c>
      <c r="N59" s="125">
        <f>M59-H59</f>
        <v>2694</v>
      </c>
      <c r="O59" s="126">
        <f>N59/H59</f>
        <v>0.059650598941611496</v>
      </c>
      <c r="P59" s="15"/>
      <c r="Q59" s="16"/>
      <c r="R59" s="16"/>
      <c r="S59" s="16"/>
      <c r="T59" s="16"/>
      <c r="U59" s="16"/>
      <c r="V59" s="16"/>
      <c r="W59" s="16"/>
      <c r="X59" s="16"/>
    </row>
    <row r="60" spans="1:26" s="17" customFormat="1" ht="13.5" customHeight="1">
      <c r="A60" s="18"/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0"/>
      <c r="R60" s="16"/>
      <c r="S60" s="16"/>
      <c r="T60" s="16"/>
      <c r="U60" s="16"/>
      <c r="V60" s="16"/>
      <c r="W60" s="16"/>
      <c r="X60" s="16"/>
      <c r="Y60" s="16"/>
      <c r="Z60" s="16"/>
    </row>
    <row r="61" spans="1:26" s="14" customFormat="1" ht="15" customHeight="1">
      <c r="A61" s="21"/>
      <c r="B61" s="147" t="s">
        <v>51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22"/>
      <c r="Q61" s="23"/>
      <c r="R61" s="13"/>
      <c r="S61" s="13"/>
      <c r="T61" s="13"/>
      <c r="U61" s="13"/>
      <c r="V61" s="13"/>
      <c r="W61" s="13"/>
      <c r="X61" s="13"/>
      <c r="Y61" s="13"/>
      <c r="Z61" s="13"/>
    </row>
    <row r="62" spans="2:24" s="17" customFormat="1" ht="12.75" customHeight="1">
      <c r="B62" s="150"/>
      <c r="C62" s="85" t="s">
        <v>59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"/>
      <c r="Q62" s="16"/>
      <c r="R62" s="16"/>
      <c r="S62" s="16"/>
      <c r="T62" s="16"/>
      <c r="U62" s="16"/>
      <c r="V62" s="16"/>
      <c r="W62" s="16"/>
      <c r="X62" s="16"/>
    </row>
    <row r="63" spans="2:24" s="17" customFormat="1" ht="25.5" customHeight="1">
      <c r="B63" s="150"/>
      <c r="C63" s="170" t="s">
        <v>68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17" customFormat="1" ht="13.5" customHeight="1">
      <c r="A64" s="24"/>
      <c r="B64" s="149"/>
      <c r="C64" s="84" t="s">
        <v>60</v>
      </c>
      <c r="D64" s="167"/>
      <c r="E64" s="167"/>
      <c r="F64" s="167"/>
      <c r="G64" s="167"/>
      <c r="H64" s="167"/>
      <c r="I64" s="168"/>
      <c r="J64" s="167"/>
      <c r="K64" s="167"/>
      <c r="L64" s="167"/>
      <c r="M64" s="167"/>
      <c r="N64" s="167"/>
      <c r="O64" s="168"/>
      <c r="P64" s="16"/>
      <c r="Q64" s="16"/>
      <c r="R64" s="16"/>
      <c r="S64" s="16"/>
      <c r="T64" s="16"/>
      <c r="U64" s="16"/>
      <c r="V64" s="16"/>
      <c r="W64" s="16"/>
      <c r="X64" s="16"/>
    </row>
    <row r="65" spans="3:24" s="17" customFormat="1" ht="13.5" customHeight="1">
      <c r="C65" s="85" t="s">
        <v>69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"/>
      <c r="Q65" s="16"/>
      <c r="R65" s="16"/>
      <c r="S65" s="16"/>
      <c r="T65" s="16"/>
      <c r="U65" s="16"/>
      <c r="V65" s="16"/>
      <c r="W65" s="16"/>
      <c r="X65" s="16"/>
    </row>
    <row r="66" spans="8:24" s="17" customFormat="1" ht="12.75">
      <c r="H66" s="25"/>
      <c r="M66" s="25"/>
      <c r="O66" s="25"/>
      <c r="P66" s="16"/>
      <c r="Q66" s="16"/>
      <c r="R66" s="16"/>
      <c r="S66" s="16"/>
      <c r="T66" s="16"/>
      <c r="U66" s="16"/>
      <c r="V66" s="16"/>
      <c r="W66" s="16"/>
      <c r="X66" s="16"/>
    </row>
  </sheetData>
  <sheetProtection/>
  <mergeCells count="4">
    <mergeCell ref="C63:O63"/>
    <mergeCell ref="N3:O3"/>
    <mergeCell ref="D4:H4"/>
    <mergeCell ref="I4:M4"/>
  </mergeCells>
  <printOptions horizontalCentered="1"/>
  <pageMargins left="0.5" right="0.5" top="0.5" bottom="0.5" header="0.22" footer="0.01"/>
  <pageSetup fitToHeight="1" fitToWidth="1" horizontalDpi="600" verticalDpi="600" orientation="portrait" scale="64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O'Connell</dc:creator>
  <cp:keywords/>
  <dc:description/>
  <cp:lastModifiedBy>Jill Taylor</cp:lastModifiedBy>
  <cp:lastPrinted>2011-10-05T21:30:31Z</cp:lastPrinted>
  <dcterms:created xsi:type="dcterms:W3CDTF">2010-10-15T22:00:08Z</dcterms:created>
  <dcterms:modified xsi:type="dcterms:W3CDTF">2013-07-16T22:17:57Z</dcterms:modified>
  <cp:category/>
  <cp:version/>
  <cp:contentType/>
  <cp:contentStatus/>
</cp:coreProperties>
</file>